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90" windowWidth="14355" windowHeight="4680" tabRatio="922"/>
  </bookViews>
  <sheets>
    <sheet name="AASTA KOER 2015" sheetId="9" r:id="rId1"/>
    <sheet name="beauceron 2015" sheetId="4" r:id="rId2"/>
    <sheet name="briard 2015" sheetId="3" r:id="rId3"/>
    <sheet name="pürenee mk 2015" sheetId="2" r:id="rId4"/>
    <sheet name="pürenee lk pk 2015" sheetId="5" r:id="rId5"/>
    <sheet name="pürenee lk sk 2015" sheetId="7" r:id="rId6"/>
    <sheet name="pikardia lk 2015" sheetId="8" r:id="rId7"/>
    <sheet name="punktitabel" sheetId="1" r:id="rId8"/>
    <sheet name="Konkurss Aasta Koer statuut" sheetId="6" r:id="rId9"/>
  </sheets>
  <definedNames>
    <definedName name="_xlnm._FilterDatabase" localSheetId="3" hidden="1">'briard 2015'!$B$3:$G$3</definedName>
    <definedName name="Narva_rahvuslik_25.01.2014">'briard 2015'!$E$2:$E$1048576</definedName>
    <definedName name="Narva_Rahvuslik_26.01.2014">'briard 2015'!$F$2:$F$1048576</definedName>
    <definedName name="Rakvere_rahvuslik_29.03.2014">'briard 2015'!$J$2:$J$1048576</definedName>
    <definedName name="Rakvere_Rahvuslik_30.03.2014">'briard 2015'!$E$8:$J$8</definedName>
    <definedName name="Tallinn_Rahvuslik_01.03.2014">'briard 2015'!$H$2:$H$1048576</definedName>
    <definedName name="Tallinn_Rahvuslik_02.03.2014">'briard 2015'!$I$2:$I$1048576</definedName>
    <definedName name="Tallinn_Winter_Cup_2014._08.02.2014">'briard 2015'!$G$2:$G$1048576</definedName>
    <definedName name="Tartu_Rahvuslik_11.01.2014">'briard 2015'!#REF!</definedName>
    <definedName name="Tartu_Rahvuslik_12.01.2014">'briard 2015'!#REF!</definedName>
  </definedNames>
  <calcPr calcId="144525"/>
</workbook>
</file>

<file path=xl/calcChain.xml><?xml version="1.0" encoding="utf-8"?>
<calcChain xmlns="http://schemas.openxmlformats.org/spreadsheetml/2006/main">
  <c r="E38" i="9" l="1"/>
  <c r="B42" i="9"/>
  <c r="C42" i="9"/>
  <c r="H42" i="9"/>
  <c r="E34" i="9" l="1"/>
  <c r="E30" i="9"/>
  <c r="E29" i="9"/>
  <c r="E28" i="9"/>
  <c r="E24" i="9"/>
  <c r="A4" i="4"/>
  <c r="A5" i="4"/>
  <c r="E15" i="9"/>
  <c r="U5" i="2"/>
  <c r="U8" i="2"/>
  <c r="K10" i="4" l="1"/>
  <c r="J10" i="4"/>
  <c r="K5" i="4"/>
  <c r="J5" i="4"/>
  <c r="Y18" i="2" l="1"/>
  <c r="X18" i="2"/>
  <c r="Y13" i="2"/>
  <c r="X13" i="2"/>
  <c r="W18" i="2"/>
  <c r="V18" i="2"/>
  <c r="Y8" i="2"/>
  <c r="X8" i="2"/>
  <c r="W6" i="2"/>
  <c r="U4" i="2"/>
  <c r="V4" i="2"/>
  <c r="H10" i="5" l="1"/>
  <c r="H6" i="5"/>
  <c r="O4" i="3"/>
  <c r="O5" i="3"/>
  <c r="O13" i="3"/>
  <c r="O8" i="3"/>
  <c r="I12" i="4"/>
  <c r="I7" i="4"/>
  <c r="T7" i="2"/>
  <c r="S7" i="2"/>
  <c r="T4" i="2"/>
  <c r="S4" i="2"/>
  <c r="U18" i="2"/>
  <c r="W13" i="2"/>
  <c r="V13" i="2"/>
  <c r="U13" i="2"/>
  <c r="T18" i="2"/>
  <c r="T13" i="2"/>
  <c r="Q4" i="2"/>
  <c r="R10" i="2" l="1"/>
  <c r="Q10" i="2"/>
  <c r="R7" i="2"/>
  <c r="Q7" i="2"/>
  <c r="R4" i="2"/>
  <c r="H10" i="4" l="1"/>
  <c r="V10" i="4" s="1"/>
  <c r="A10" i="4" s="1"/>
  <c r="H5" i="4"/>
  <c r="V5" i="4" s="1"/>
  <c r="P8" i="2"/>
  <c r="AE8" i="2" s="1"/>
  <c r="P4" i="2"/>
  <c r="O4" i="2"/>
  <c r="N6" i="2"/>
  <c r="K16" i="3" l="1"/>
  <c r="K6" i="3"/>
  <c r="K4" i="3"/>
  <c r="K5" i="3"/>
  <c r="E4" i="8"/>
  <c r="H4" i="8" s="1"/>
  <c r="A4" i="8" s="1"/>
  <c r="J16" i="3"/>
  <c r="J6" i="3"/>
  <c r="J4" i="3"/>
  <c r="J5" i="3"/>
  <c r="F4" i="4"/>
  <c r="Y16" i="3" l="1"/>
  <c r="A16" i="3" s="1"/>
  <c r="Y6" i="3"/>
  <c r="A6" i="3" s="1"/>
  <c r="M9" i="2"/>
  <c r="M5" i="2"/>
  <c r="L9" i="2"/>
  <c r="L5" i="2"/>
  <c r="J11" i="2" l="1"/>
  <c r="AE11" i="2" s="1"/>
  <c r="A11" i="2" s="1"/>
  <c r="E11" i="9" s="1"/>
  <c r="K5" i="2"/>
  <c r="J6" i="2" l="1"/>
  <c r="J16" i="2"/>
  <c r="AE16" i="2" s="1"/>
  <c r="A16" i="2" s="1"/>
  <c r="AE6" i="2" l="1"/>
  <c r="A6" i="2" s="1"/>
  <c r="I4" i="2"/>
  <c r="H4" i="2"/>
  <c r="AE4" i="2" s="1"/>
  <c r="A4" i="2" l="1"/>
  <c r="E4" i="9" s="1"/>
  <c r="E42" i="9" s="1"/>
  <c r="G7" i="2"/>
  <c r="AE9" i="2" l="1"/>
  <c r="AE5" i="2"/>
  <c r="AE7" i="2"/>
  <c r="AE10" i="2"/>
  <c r="Y5" i="3" l="1"/>
  <c r="Y4" i="3"/>
  <c r="A9" i="2" l="1"/>
  <c r="A4" i="3"/>
  <c r="A5" i="3"/>
  <c r="A7" i="2"/>
  <c r="E7" i="9" s="1"/>
  <c r="A8" i="2" l="1"/>
  <c r="E8" i="9" l="1"/>
  <c r="E9" i="9"/>
  <c r="A5" i="2"/>
  <c r="E5" i="9" l="1"/>
  <c r="E6" i="9"/>
  <c r="A10" i="2"/>
  <c r="E10" i="9" s="1"/>
  <c r="V4" i="4"/>
</calcChain>
</file>

<file path=xl/sharedStrings.xml><?xml version="1.0" encoding="utf-8"?>
<sst xmlns="http://schemas.openxmlformats.org/spreadsheetml/2006/main" count="439" uniqueCount="145">
  <si>
    <t>Aasta näitusekoera punktitabel</t>
  </si>
  <si>
    <t>RÜP 1</t>
  </si>
  <si>
    <t>RÜP 2</t>
  </si>
  <si>
    <t>RÜP 3</t>
  </si>
  <si>
    <t>RÜP 4</t>
  </si>
  <si>
    <t>TP / TPJ / TPV</t>
  </si>
  <si>
    <t>VSP /VSP J / VSP V</t>
  </si>
  <si>
    <t>PI2 / PE2</t>
  </si>
  <si>
    <t>PI3 / PE3</t>
  </si>
  <si>
    <t>PI4 / PE4</t>
  </si>
  <si>
    <t>ERINÄITUS</t>
  </si>
  <si>
    <t>VÕITJA</t>
  </si>
  <si>
    <t>RAHVUSVAHELINE</t>
  </si>
  <si>
    <t>RAHVUSLIK</t>
  </si>
  <si>
    <t>RÜHMA</t>
  </si>
  <si>
    <t>-</t>
  </si>
  <si>
    <t>Koera nimi:</t>
  </si>
  <si>
    <t>Registrinumber:</t>
  </si>
  <si>
    <t>E</t>
  </si>
  <si>
    <t>I</t>
  </si>
  <si>
    <t>Punktid:</t>
  </si>
  <si>
    <t>Sugu:</t>
  </si>
  <si>
    <t>VETERAN</t>
  </si>
  <si>
    <t>JUUNIOR</t>
  </si>
  <si>
    <t>EILEEN BLUE DES BERGERS DE CORAIL</t>
  </si>
  <si>
    <t>EST-00004/10</t>
  </si>
  <si>
    <t>ECHO DE'CHIEN CORNELIUS</t>
  </si>
  <si>
    <t>EST-02430/13</t>
  </si>
  <si>
    <t>ECHO DE'CHIEN CRUISE</t>
  </si>
  <si>
    <t>EST-02431/13</t>
  </si>
  <si>
    <t>ECHO DE'CHIEN CONRAD</t>
  </si>
  <si>
    <t>EST-02428/13</t>
  </si>
  <si>
    <t>ECHO DE'CHIEN BEWITCHED</t>
  </si>
  <si>
    <t>EST-00066/12</t>
  </si>
  <si>
    <t>ECHO DE'CHIEN CARMEN</t>
  </si>
  <si>
    <t>EST-02433/13</t>
  </si>
  <si>
    <t>AQUENE AVEC LA FORCE-DE-LOURS</t>
  </si>
  <si>
    <t>EST-00114/10</t>
  </si>
  <si>
    <t>BIS2 /Juunior / Veteran</t>
  </si>
  <si>
    <t>BIS 1 / Juunior / Veteran</t>
  </si>
  <si>
    <t>BIS 3 / Juunior / Veteran</t>
  </si>
  <si>
    <t>BIS 4 / Juunior / Veteran</t>
  </si>
  <si>
    <t>AB IMO PECTORE ARTAN</t>
  </si>
  <si>
    <t>EST-00120/10</t>
  </si>
  <si>
    <t>Konkursi üldtingimused</t>
  </si>
  <si>
    <t>1. Konkurss viiakse läbi kalendriaasta jooksul.</t>
  </si>
  <si>
    <t>3. Üks kandidaat võib korraga osaleda mitmes võistluskategoorias.</t>
  </si>
  <si>
    <t>4. Igas võistluskategoorias läheb ühel kandidaadil arvesse kuni 7 tulemust.</t>
  </si>
  <si>
    <t> Võistluskategooriad.</t>
  </si>
  <si>
    <t>Konkursi võistluskategooriad on: </t>
  </si>
  <si>
    <t>2. Konkurss viiakse läbi arvestusaastal Eestis toimunud  kõikide tõugude sertifikaadiõigusega näituste, tõu tulemuste,  rühmavõistluste ja BIS võistluste tulemuste põhjal.</t>
  </si>
  <si>
    <t>6. Tulemuste arvestust peab EPLK jooksvalt vastavalt näitusekorraldajatelt laekunud aruannetele EKL online tulemuste registris.</t>
  </si>
  <si>
    <t>7. Tulemused tehakse teatavaks järgmise aasta esimese kuu jooksul, täpse kuupäeva määrab EPLK juhatus peale näituste kalenderplaani kinnitamist oma otsusega.</t>
  </si>
  <si>
    <t>8. Juhul kui tulemuste arvestuses märgatakse vigu, tuleb sellest koheselt informeerida EPLK tõuühingut, kes on kohustatud kontrollima andmete õigsust ja vajadusel tegema parandusi.</t>
  </si>
  <si>
    <t>Võistluskategooriate selgitused</t>
  </si>
  <si>
    <t>A -Konkurss “Arvestusaasta -AASTA KOER”</t>
  </si>
  <si>
    <t>B – Konkurss “Arvestusaasta -AASTA JUUNIORKOER”</t>
  </si>
  <si>
    <t>C – Konkurss “Arvestusaasta -AASTA VETERANKOER”</t>
  </si>
  <si>
    <t>Aunimetus omistatakse enim punkte saanud koerale veteranide klassis saadud tulemuste põhjal.</t>
  </si>
  <si>
    <t>Aunimetus omistatakse enim punkte saanud koerale juunioride klassis tulemuste põhjal.</t>
  </si>
  <si>
    <t>Aunimetus omistatakse enim punkte saanud koerale kogu näitusel osalevate koerte järgi tõus</t>
  </si>
  <si>
    <t>9. Punktide võrdsuse korral hinnatakse paremaks rühma / BIS võistlustel või CACIB näitusel enim kohti saanud koer.</t>
  </si>
  <si>
    <t>11. Erinäituse punktisumma saab ainult Eesti Prantsuse Lamba- ja Karjakaitsekoerte tõuühingu korraldatud erinäitusel.</t>
  </si>
  <si>
    <t>12. Võitja näituse  punktisumma saadakse aasta Võitja  (Eesti võitja), ja ka kõigist Eestis korraldatud teistest võitja näitustest (Tallinna ,Balti, Euroopa või Maailma Võitja  näituselt). Arvesse lähevad kõik kalendri aasta jooksul saadud punktid.</t>
  </si>
  <si>
    <t>A. “Arvestusaasta – AASTA PÜRENEE MÄESTIKUKOER / BEAUCERON / BRIARD / PÜRENEE LAMBAKOER, PIKAKARVALINE / PÜRENEE LAMBAKOER, LÜHIKARVALINE / PIKARDIA LAMBAKOER</t>
  </si>
  <si>
    <t>B. “Arvestusaasta – AASTA JUUNIOR PÜRENEE MÄESTIKUKOER / BEAUCERON / BRIARD / PÜRENEE LAMBAKOER, PIKAKARVALINE / PÜRENEE LAMBAKOER, LÜHIKARVALINE / PIKARDIA LAMBAKOER</t>
  </si>
  <si>
    <t>C. “Arvestusaasta – AASTA VETERAN PÜRENEE MÄESTIKUKOER / BEAUCERON / BRIARD / PÜRENEE LAMBAKOER, PIKAKARVALINE / PÜRENEE LAMBAKOER, LÜHIKARVALINE / PIKARDIA LAMBAKOER</t>
  </si>
  <si>
    <t>13. Teistel sertifikaadiõigusega Eesti näitustel jagatakse punktid vastavalt näituse tüübile (rahvusvaheline, rahvuslik, rühma näitus)</t>
  </si>
  <si>
    <t>10. Punkte arvestatakse juuniorkoerte, veterankoerte konkursil konkreetsel võistluspäeval osalevate koerte arvu järgi klassis, teistel kogu näitusel osalevate koerte arvu järgi tõus.</t>
  </si>
  <si>
    <t>5. Konkursil osalevad vaid EST registris olevad koerad (pürenee mäestikukoerad, beauceronid, pürenee lambakoera, pikakarvaline; pürenee lambakoerad, siledakoonuline; briardid ja pikardia lambakoerad ja tõuühingu liimete koerad</t>
  </si>
  <si>
    <t>Tartu Rahvuslik 10.01.2015</t>
  </si>
  <si>
    <t>Tartu Rahvuslik 11.01.2015</t>
  </si>
  <si>
    <t>Narva rahvuslik 24.01.2015</t>
  </si>
  <si>
    <t>Narva Rahvuslik 25.01.2015</t>
  </si>
  <si>
    <t>Tallinn Winter Cup 2014. 15.02.2015</t>
  </si>
  <si>
    <t>Tallinn Winter Cup 2015. 14.02.2015</t>
  </si>
  <si>
    <t>Tallinn Rahvuslik 28.02.2015</t>
  </si>
  <si>
    <t>Tallinn Rahvuslik 01.03.2015</t>
  </si>
  <si>
    <t>ECHO DE'CHIEN ASLAN WARRIOR</t>
  </si>
  <si>
    <t>EST-00504/11</t>
  </si>
  <si>
    <t>CARU PERLA SILESIA</t>
  </si>
  <si>
    <t>Tallinna Võitja 2015. 11.4.2015</t>
  </si>
  <si>
    <t>ECHO DE'CHIEN BEAU MARTIN</t>
  </si>
  <si>
    <t>EST-00064/12 </t>
  </si>
  <si>
    <t>Narva Rahvuslik 19.04.2015</t>
  </si>
  <si>
    <t>EPLK erinäitus 2015 Tallinn. 30.05.2015</t>
  </si>
  <si>
    <t>VERTERAN</t>
  </si>
  <si>
    <t>EESTI VÕITJA 2015. 30.05.2015</t>
  </si>
  <si>
    <t>EESTI VÕITJA 2015. 31.05.2015</t>
  </si>
  <si>
    <t>CHACCADO BATULA RASA</t>
  </si>
  <si>
    <t>EST-02837/06</t>
  </si>
  <si>
    <t>BLIVA DE LA VALLEE DU MOUTON</t>
  </si>
  <si>
    <t>EST-03599/10</t>
  </si>
  <si>
    <t>Luige Rühma näitus I II ja IX 21.06.2015</t>
  </si>
  <si>
    <t>Luige Rahvuslik 27.06.2015</t>
  </si>
  <si>
    <t>Luige Rahvuslik 28.06.2015</t>
  </si>
  <si>
    <t>EST-01299/15</t>
  </si>
  <si>
    <t>Pärnu I rühma näitus 03.07.2015</t>
  </si>
  <si>
    <t>FROSTY CHARM FUTE FAFNIR</t>
  </si>
  <si>
    <t>EST-03232/14</t>
  </si>
  <si>
    <t>Pärnu Rahvusvaheline 04.07.2015</t>
  </si>
  <si>
    <t>Pärnu Rahvusvaheline 05.07.2015</t>
  </si>
  <si>
    <t>Tartu (Ülenurme) 01.08.2015</t>
  </si>
  <si>
    <t>Tartu (Ülenurme) 02.08.2015</t>
  </si>
  <si>
    <t>Võru (Sulbi) 08.08.2015</t>
  </si>
  <si>
    <t>Võru (Sulbi) 09.08.2015</t>
  </si>
  <si>
    <t>Balti Võitja 2015. 22.08.2015</t>
  </si>
  <si>
    <t>Balti Võitja 2015. 23.08.2015</t>
  </si>
  <si>
    <t>Luige Rahvuslik 05.09.2015</t>
  </si>
  <si>
    <t>Tallinn FCI 2 ja 9 rühma näitus</t>
  </si>
  <si>
    <t>Tartu Rahvusvaheline 07.11.2015</t>
  </si>
  <si>
    <t>Tartu Rahvusvaheline 08.11.2015</t>
  </si>
  <si>
    <t>Tallinn Rahvuslik 27.09.2015</t>
  </si>
  <si>
    <t>Narva Rahvuslik 29.11.2015</t>
  </si>
  <si>
    <t>KOHT</t>
  </si>
  <si>
    <t>Nimi</t>
  </si>
  <si>
    <t>Registrinumber</t>
  </si>
  <si>
    <t>Sugu</t>
  </si>
  <si>
    <t>Punktid</t>
  </si>
  <si>
    <t>Näituste arv</t>
  </si>
  <si>
    <t>Omanik:</t>
  </si>
  <si>
    <t>Sirje Rand</t>
  </si>
  <si>
    <t>Marion-Silvia Diener</t>
  </si>
  <si>
    <t>Jelena Krivorukova</t>
  </si>
  <si>
    <t>AASTA JUUNIOR 2014 PÜRENEE MÄESTIKUKOER</t>
  </si>
  <si>
    <t>Kristi Roosvald</t>
  </si>
  <si>
    <t>Tiina Haak</t>
  </si>
  <si>
    <t>TOP 5</t>
  </si>
  <si>
    <t>Koht</t>
  </si>
  <si>
    <t>Tõug:</t>
  </si>
  <si>
    <t>pürenee mäestikukoer</t>
  </si>
  <si>
    <t>beauceron</t>
  </si>
  <si>
    <t>AASTA 2015 PÜRENEE MÄESTIKUKOER</t>
  </si>
  <si>
    <t>Ursula Mesikäpp ja Marion-Silvia Diener</t>
  </si>
  <si>
    <t>Ülar Palm</t>
  </si>
  <si>
    <t>Marion-Silvia Diener, Hissu Toivonen, Tytti Grönqvist</t>
  </si>
  <si>
    <t>Päivikki Tenhovuori</t>
  </si>
  <si>
    <t>Ingrid Vall</t>
  </si>
  <si>
    <t>AASTA 2015 BEAUCERON</t>
  </si>
  <si>
    <t>AASTA 2015 BRIARD</t>
  </si>
  <si>
    <t>AASTA JUUNIOR 2015 BEAUCERON</t>
  </si>
  <si>
    <t>Eesti Prantsuse Lamba - ja Karjakaitsekoerte edukaim näitusekoer 2015</t>
  </si>
  <si>
    <t>AASTA VETERAN 2015 BRIARD</t>
  </si>
  <si>
    <t>AASTA 2015 PIKARDIA LAMBAKOER</t>
  </si>
  <si>
    <t>Kai Laars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</si>
</sst>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b/>
      <sz val="11"/>
      <color theme="1"/>
      <name val="Calibri"/>
      <family val="2"/>
      <charset val="186"/>
      <scheme val="minor"/>
    </font>
    <font>
      <b/>
      <sz val="11"/>
      <color rgb="FFFF0000"/>
      <name val="Calibri"/>
      <family val="2"/>
      <charset val="186"/>
      <scheme val="minor"/>
    </font>
    <font>
      <b/>
      <sz val="11"/>
      <color rgb="FF0070C0"/>
      <name val="Calibri"/>
      <family val="2"/>
      <charset val="186"/>
      <scheme val="minor"/>
    </font>
    <font>
      <b/>
      <sz val="11"/>
      <name val="Calibri"/>
      <family val="2"/>
      <charset val="186"/>
      <scheme val="minor"/>
    </font>
    <font>
      <sz val="11"/>
      <color theme="0" tint="-0.249977111117893"/>
      <name val="Calibri"/>
      <family val="2"/>
      <charset val="186"/>
      <scheme val="minor"/>
    </font>
    <font>
      <b/>
      <sz val="11"/>
      <color rgb="FFC00000"/>
      <name val="Calibri"/>
      <family val="2"/>
      <charset val="186"/>
      <scheme val="minor"/>
    </font>
    <font>
      <sz val="11"/>
      <color rgb="FFC00000"/>
      <name val="Calibri"/>
      <family val="2"/>
      <charset val="186"/>
      <scheme val="minor"/>
    </font>
    <font>
      <sz val="11"/>
      <color rgb="FFFF0000"/>
      <name val="Calibri"/>
      <family val="2"/>
      <charset val="186"/>
      <scheme val="minor"/>
    </font>
    <font>
      <sz val="11"/>
      <name val="Calibri"/>
      <family val="2"/>
      <charset val="186"/>
      <scheme val="minor"/>
    </font>
  </fonts>
  <fills count="9">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rgb="FF00B050"/>
        <bgColor indexed="64"/>
      </patternFill>
    </fill>
  </fills>
  <borders count="2">
    <border>
      <left/>
      <right/>
      <top/>
      <bottom/>
      <diagonal/>
    </border>
    <border>
      <left/>
      <right/>
      <top/>
      <bottom style="thin">
        <color indexed="64"/>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0" xfId="0"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wrapText="1"/>
    </xf>
    <xf numFmtId="0" fontId="1" fillId="0" borderId="0" xfId="0" applyFont="1" applyFill="1" applyAlignment="1">
      <alignment horizontal="center"/>
    </xf>
    <xf numFmtId="0" fontId="1" fillId="0" borderId="0" xfId="0" applyFont="1"/>
    <xf numFmtId="0" fontId="1"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wrapText="1" shrinkToFit="1"/>
    </xf>
    <xf numFmtId="49" fontId="0" fillId="0" borderId="0" xfId="0" applyNumberFormat="1" applyAlignment="1">
      <alignment horizontal="center" wrapText="1"/>
    </xf>
    <xf numFmtId="0" fontId="3"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6" fillId="0"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center"/>
    </xf>
    <xf numFmtId="0" fontId="0" fillId="0" borderId="0" xfId="0" applyFont="1"/>
    <xf numFmtId="0" fontId="5" fillId="0" borderId="0" xfId="0" applyFont="1" applyFill="1" applyAlignment="1">
      <alignment horizontal="center"/>
    </xf>
    <xf numFmtId="0" fontId="7" fillId="0" borderId="0" xfId="0" applyFont="1" applyFill="1" applyAlignment="1">
      <alignment horizontal="center"/>
    </xf>
    <xf numFmtId="0" fontId="0" fillId="0" borderId="0" xfId="0" applyFont="1" applyFill="1"/>
    <xf numFmtId="0" fontId="7" fillId="0" borderId="0" xfId="0" applyFont="1" applyAlignment="1">
      <alignment horizontal="center" wrapText="1"/>
    </xf>
    <xf numFmtId="0" fontId="7" fillId="0" borderId="0" xfId="0" applyFont="1"/>
    <xf numFmtId="0" fontId="8" fillId="0" borderId="0" xfId="0" applyFont="1"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1" fillId="3" borderId="0" xfId="0" applyFont="1" applyFill="1"/>
    <xf numFmtId="0" fontId="0" fillId="3" borderId="0" xfId="0" applyFill="1"/>
    <xf numFmtId="0" fontId="0" fillId="0" borderId="0" xfId="0" applyFill="1"/>
    <xf numFmtId="0" fontId="0" fillId="0" borderId="0" xfId="0" applyAlignment="1">
      <alignment horizontal="center" shrinkToFit="1"/>
    </xf>
    <xf numFmtId="0" fontId="1" fillId="3" borderId="0" xfId="0" applyFont="1" applyFill="1" applyAlignment="1">
      <alignment horizontal="center"/>
    </xf>
    <xf numFmtId="0" fontId="2" fillId="0" borderId="0" xfId="0" applyFont="1" applyAlignment="1">
      <alignment horizontal="center"/>
    </xf>
    <xf numFmtId="0" fontId="0" fillId="4" borderId="0" xfId="0" applyFill="1" applyAlignment="1">
      <alignment horizontal="center"/>
    </xf>
    <xf numFmtId="0" fontId="1" fillId="4" borderId="0" xfId="0" applyFont="1" applyFill="1"/>
    <xf numFmtId="0" fontId="0" fillId="4" borderId="0" xfId="0" applyFill="1"/>
    <xf numFmtId="0" fontId="1" fillId="4" borderId="0" xfId="0" applyFont="1" applyFill="1" applyAlignment="1">
      <alignment horizontal="center"/>
    </xf>
    <xf numFmtId="0" fontId="0" fillId="5" borderId="0" xfId="0" applyFill="1" applyAlignment="1">
      <alignment horizontal="center"/>
    </xf>
    <xf numFmtId="0" fontId="1" fillId="5" borderId="0" xfId="0" applyFont="1" applyFill="1"/>
    <xf numFmtId="0" fontId="0" fillId="5" borderId="0" xfId="0" applyFill="1"/>
    <xf numFmtId="0" fontId="1" fillId="5" borderId="0" xfId="0" applyFont="1" applyFill="1" applyAlignment="1">
      <alignment horizontal="center"/>
    </xf>
    <xf numFmtId="0" fontId="1" fillId="6" borderId="0" xfId="0" applyFont="1" applyFill="1" applyAlignment="1">
      <alignment horizontal="center" wrapText="1"/>
    </xf>
    <xf numFmtId="0" fontId="0" fillId="0" borderId="0" xfId="0" applyFill="1" applyAlignment="1">
      <alignment horizontal="center"/>
    </xf>
    <xf numFmtId="0" fontId="0" fillId="6" borderId="0" xfId="0" applyFill="1" applyAlignment="1">
      <alignment horizontal="center"/>
    </xf>
    <xf numFmtId="0" fontId="0" fillId="0" borderId="0" xfId="0" applyFill="1" applyAlignment="1">
      <alignment wrapText="1"/>
    </xf>
    <xf numFmtId="0" fontId="0" fillId="0" borderId="0" xfId="0" applyAlignment="1">
      <alignment horizontal="left"/>
    </xf>
    <xf numFmtId="0" fontId="0" fillId="0" borderId="0" xfId="0" applyFill="1" applyAlignment="1">
      <alignment horizontal="left"/>
    </xf>
    <xf numFmtId="0" fontId="1" fillId="7" borderId="0" xfId="0" applyFont="1" applyFill="1" applyAlignment="1">
      <alignment horizontal="center"/>
    </xf>
    <xf numFmtId="0" fontId="1" fillId="3" borderId="0" xfId="0" applyFont="1" applyFill="1" applyBorder="1" applyAlignment="1">
      <alignment horizontal="center"/>
    </xf>
    <xf numFmtId="0" fontId="9" fillId="0" borderId="0" xfId="0" applyFont="1" applyBorder="1" applyAlignment="1">
      <alignment horizontal="left"/>
    </xf>
    <xf numFmtId="0" fontId="9" fillId="0" borderId="0" xfId="0" applyFont="1" applyBorder="1" applyAlignment="1">
      <alignment horizontal="center"/>
    </xf>
    <xf numFmtId="0" fontId="2" fillId="0" borderId="0" xfId="0" applyFont="1"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applyBorder="1"/>
    <xf numFmtId="0" fontId="0" fillId="0" borderId="0" xfId="0" applyFill="1" applyBorder="1"/>
    <xf numFmtId="0" fontId="1" fillId="3" borderId="1" xfId="0" applyFont="1" applyFill="1" applyBorder="1" applyAlignment="1">
      <alignment horizontal="center"/>
    </xf>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Fill="1" applyBorder="1"/>
    <xf numFmtId="0" fontId="0" fillId="0" borderId="0" xfId="0" applyAlignment="1">
      <alignment wrapText="1"/>
    </xf>
    <xf numFmtId="0" fontId="0" fillId="8" borderId="0" xfId="0" applyFill="1" applyAlignment="1">
      <alignment horizontal="center"/>
    </xf>
    <xf numFmtId="0" fontId="1" fillId="8" borderId="0" xfId="0" applyFont="1" applyFill="1"/>
    <xf numFmtId="0" fontId="0" fillId="8" borderId="0" xfId="0" applyFill="1"/>
    <xf numFmtId="0" fontId="1" fillId="8" borderId="0" xfId="0" applyFont="1" applyFill="1" applyAlignment="1">
      <alignment horizontal="center"/>
    </xf>
  </cellXfs>
  <cellStyles count="1">
    <cellStyle name="Normaallaad" xfId="0" builtinId="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46"/>
  <sheetViews>
    <sheetView tabSelected="1" topLeftCell="A25" workbookViewId="0">
      <selection activeCell="H39" sqref="H39"/>
    </sheetView>
  </sheetViews>
  <sheetFormatPr defaultRowHeight="15" x14ac:dyDescent="0.25"/>
  <cols>
    <col min="1" max="1" width="5.85546875" style="1" customWidth="1"/>
    <col min="2" max="2" width="42.42578125" customWidth="1"/>
    <col min="3" max="3" width="14.7109375" customWidth="1"/>
    <col min="4" max="4" width="5" style="1" customWidth="1"/>
    <col min="5" max="5" width="7.28515625" style="1" customWidth="1"/>
    <col min="6" max="6" width="10.85546875" style="1" customWidth="1"/>
    <col min="7" max="7" width="3.85546875" customWidth="1"/>
    <col min="8" max="8" width="31.5703125" customWidth="1"/>
    <col min="9" max="9" width="21.5703125" style="34" customWidth="1"/>
    <col min="10" max="36" width="9.140625" style="34"/>
  </cols>
  <sheetData>
    <row r="2" spans="1:36" s="33" customFormat="1" x14ac:dyDescent="0.25">
      <c r="A2" s="31"/>
      <c r="B2" s="32" t="s">
        <v>132</v>
      </c>
      <c r="D2" s="31"/>
      <c r="E2" s="31"/>
      <c r="F2" s="31"/>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row>
    <row r="3" spans="1:36" x14ac:dyDescent="0.25">
      <c r="A3" s="1" t="s">
        <v>114</v>
      </c>
      <c r="B3" t="s">
        <v>115</v>
      </c>
      <c r="C3" t="s">
        <v>116</v>
      </c>
      <c r="D3" s="1" t="s">
        <v>117</v>
      </c>
      <c r="E3" s="1" t="s">
        <v>118</v>
      </c>
      <c r="F3" s="35" t="s">
        <v>119</v>
      </c>
      <c r="H3" t="s">
        <v>120</v>
      </c>
    </row>
    <row r="4" spans="1:36" s="50" customFormat="1" x14ac:dyDescent="0.25">
      <c r="A4" s="53">
        <v>1</v>
      </c>
      <c r="B4" s="54" t="s">
        <v>78</v>
      </c>
      <c r="C4" s="54" t="s">
        <v>79</v>
      </c>
      <c r="D4" s="55" t="s">
        <v>19</v>
      </c>
      <c r="E4" s="56">
        <f>'pürenee mk 2015'!A4</f>
        <v>347</v>
      </c>
      <c r="F4" s="57">
        <v>7</v>
      </c>
      <c r="G4" s="58"/>
      <c r="H4" s="58" t="s">
        <v>133</v>
      </c>
      <c r="I4" s="59"/>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row>
    <row r="5" spans="1:36" x14ac:dyDescent="0.25">
      <c r="A5" s="53">
        <v>2</v>
      </c>
      <c r="B5" s="60" t="s">
        <v>28</v>
      </c>
      <c r="C5" s="60" t="s">
        <v>29</v>
      </c>
      <c r="D5" s="57" t="s">
        <v>19</v>
      </c>
      <c r="E5" s="56">
        <f>'pürenee mk 2015'!A5</f>
        <v>84</v>
      </c>
      <c r="F5" s="57">
        <v>4</v>
      </c>
      <c r="G5" s="60"/>
      <c r="H5" s="60" t="s">
        <v>123</v>
      </c>
      <c r="I5" s="61"/>
    </row>
    <row r="6" spans="1:36" x14ac:dyDescent="0.25">
      <c r="A6" s="53">
        <v>3</v>
      </c>
      <c r="B6" s="60" t="s">
        <v>82</v>
      </c>
      <c r="C6" s="60" t="s">
        <v>83</v>
      </c>
      <c r="D6" s="57" t="s">
        <v>19</v>
      </c>
      <c r="E6" s="56">
        <f>'pürenee mk 2015'!A6</f>
        <v>77</v>
      </c>
      <c r="F6" s="57">
        <v>4</v>
      </c>
      <c r="G6" s="60"/>
      <c r="H6" s="60" t="s">
        <v>134</v>
      </c>
      <c r="I6" s="61"/>
    </row>
    <row r="7" spans="1:36" x14ac:dyDescent="0.25">
      <c r="A7" s="53">
        <v>4</v>
      </c>
      <c r="B7" s="60" t="s">
        <v>34</v>
      </c>
      <c r="C7" s="60" t="s">
        <v>35</v>
      </c>
      <c r="D7" s="57" t="s">
        <v>18</v>
      </c>
      <c r="E7" s="56">
        <f>'pürenee mk 2015'!A7</f>
        <v>74</v>
      </c>
      <c r="F7" s="57">
        <v>5</v>
      </c>
      <c r="G7" s="60"/>
      <c r="H7" s="60" t="s">
        <v>135</v>
      </c>
      <c r="I7" s="61"/>
    </row>
    <row r="8" spans="1:36" x14ac:dyDescent="0.25">
      <c r="A8" s="62">
        <v>5</v>
      </c>
      <c r="B8" s="63" t="s">
        <v>30</v>
      </c>
      <c r="C8" s="63" t="s">
        <v>31</v>
      </c>
      <c r="D8" s="64" t="s">
        <v>18</v>
      </c>
      <c r="E8" s="65">
        <f>'pürenee mk 2015'!A8</f>
        <v>56</v>
      </c>
      <c r="F8" s="64">
        <v>4</v>
      </c>
      <c r="G8" s="63"/>
      <c r="H8" s="63" t="s">
        <v>122</v>
      </c>
      <c r="I8" s="66"/>
    </row>
    <row r="9" spans="1:36" x14ac:dyDescent="0.25">
      <c r="A9" s="36">
        <v>6</v>
      </c>
      <c r="B9" t="s">
        <v>32</v>
      </c>
      <c r="C9" t="s">
        <v>33</v>
      </c>
      <c r="D9" s="1" t="s">
        <v>19</v>
      </c>
      <c r="E9" s="37">
        <f>'pürenee mk 2015'!A9</f>
        <v>43</v>
      </c>
      <c r="F9" s="1">
        <v>2</v>
      </c>
      <c r="H9" t="s">
        <v>136</v>
      </c>
    </row>
    <row r="10" spans="1:36" x14ac:dyDescent="0.25">
      <c r="A10" s="36">
        <v>7</v>
      </c>
      <c r="B10" t="s">
        <v>26</v>
      </c>
      <c r="C10" t="s">
        <v>27</v>
      </c>
      <c r="D10" s="1" t="s">
        <v>19</v>
      </c>
      <c r="E10" s="37">
        <f>'pürenee mk 2015'!A10</f>
        <v>16</v>
      </c>
      <c r="F10" s="1">
        <v>2</v>
      </c>
      <c r="H10" t="s">
        <v>121</v>
      </c>
    </row>
    <row r="11" spans="1:36" x14ac:dyDescent="0.25">
      <c r="A11" s="36">
        <v>8</v>
      </c>
      <c r="B11" t="s">
        <v>80</v>
      </c>
      <c r="C11" t="s">
        <v>96</v>
      </c>
      <c r="D11" s="1" t="s">
        <v>19</v>
      </c>
      <c r="E11" s="37">
        <f>'pürenee mk 2015'!A11</f>
        <v>12</v>
      </c>
      <c r="F11" s="1">
        <v>1</v>
      </c>
      <c r="H11" t="s">
        <v>137</v>
      </c>
    </row>
    <row r="13" spans="1:36" s="33" customFormat="1" x14ac:dyDescent="0.25">
      <c r="A13" s="31"/>
      <c r="B13" s="32" t="s">
        <v>124</v>
      </c>
      <c r="D13" s="31"/>
      <c r="E13" s="31"/>
      <c r="F13" s="31"/>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row>
    <row r="14" spans="1:36" x14ac:dyDescent="0.25">
      <c r="A14" s="1" t="s">
        <v>114</v>
      </c>
      <c r="B14" t="s">
        <v>115</v>
      </c>
      <c r="C14" t="s">
        <v>116</v>
      </c>
      <c r="D14" s="1" t="s">
        <v>117</v>
      </c>
      <c r="E14" s="1" t="s">
        <v>118</v>
      </c>
      <c r="F14" s="35" t="s">
        <v>119</v>
      </c>
      <c r="H14" t="s">
        <v>120</v>
      </c>
    </row>
    <row r="15" spans="1:36" x14ac:dyDescent="0.25">
      <c r="A15" s="36">
        <v>1</v>
      </c>
      <c r="B15" t="s">
        <v>80</v>
      </c>
      <c r="C15" t="s">
        <v>96</v>
      </c>
      <c r="D15" s="1" t="s">
        <v>19</v>
      </c>
      <c r="E15" s="37">
        <f>'pürenee mk 2015'!A16</f>
        <v>20</v>
      </c>
      <c r="F15" s="1">
        <v>1</v>
      </c>
      <c r="H15" t="s">
        <v>137</v>
      </c>
    </row>
    <row r="17" spans="1:36" s="40" customFormat="1" x14ac:dyDescent="0.25">
      <c r="A17" s="38"/>
      <c r="B17" s="39" t="s">
        <v>138</v>
      </c>
      <c r="D17" s="38"/>
      <c r="E17" s="38"/>
      <c r="F17" s="38"/>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row>
    <row r="18" spans="1:36" x14ac:dyDescent="0.25">
      <c r="A18" s="1" t="s">
        <v>114</v>
      </c>
      <c r="B18" t="s">
        <v>115</v>
      </c>
      <c r="C18" t="s">
        <v>116</v>
      </c>
      <c r="D18" s="1" t="s">
        <v>117</v>
      </c>
      <c r="E18" s="1" t="s">
        <v>118</v>
      </c>
      <c r="F18" s="35" t="s">
        <v>119</v>
      </c>
      <c r="H18" t="s">
        <v>120</v>
      </c>
    </row>
    <row r="19" spans="1:36" x14ac:dyDescent="0.25">
      <c r="A19" s="41">
        <v>1</v>
      </c>
      <c r="B19" t="s">
        <v>24</v>
      </c>
      <c r="C19" t="s">
        <v>25</v>
      </c>
      <c r="D19" s="1" t="s">
        <v>18</v>
      </c>
      <c r="E19" s="37">
        <v>59</v>
      </c>
      <c r="F19" s="1">
        <v>1</v>
      </c>
      <c r="H19" t="s">
        <v>125</v>
      </c>
    </row>
    <row r="20" spans="1:36" x14ac:dyDescent="0.25">
      <c r="A20" s="41">
        <v>2</v>
      </c>
      <c r="B20" t="s">
        <v>98</v>
      </c>
      <c r="C20" t="s">
        <v>99</v>
      </c>
      <c r="D20" s="1" t="s">
        <v>19</v>
      </c>
      <c r="E20" s="37">
        <v>46</v>
      </c>
      <c r="F20" s="1">
        <v>3</v>
      </c>
      <c r="H20" t="s">
        <v>125</v>
      </c>
    </row>
    <row r="21" spans="1:36" x14ac:dyDescent="0.25">
      <c r="A21" s="52"/>
      <c r="E21" s="37"/>
    </row>
    <row r="22" spans="1:36" s="40" customFormat="1" x14ac:dyDescent="0.25">
      <c r="A22" s="38"/>
      <c r="B22" s="39" t="s">
        <v>140</v>
      </c>
      <c r="D22" s="38"/>
      <c r="E22" s="38"/>
      <c r="F22" s="38"/>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row>
    <row r="23" spans="1:36" x14ac:dyDescent="0.25">
      <c r="A23" s="1" t="s">
        <v>114</v>
      </c>
      <c r="B23" t="s">
        <v>115</v>
      </c>
      <c r="C23" t="s">
        <v>116</v>
      </c>
      <c r="D23" s="1" t="s">
        <v>117</v>
      </c>
      <c r="E23" s="1" t="s">
        <v>118</v>
      </c>
      <c r="F23" s="35" t="s">
        <v>119</v>
      </c>
      <c r="H23" t="s">
        <v>120</v>
      </c>
    </row>
    <row r="24" spans="1:36" x14ac:dyDescent="0.25">
      <c r="A24" s="41">
        <v>1</v>
      </c>
      <c r="B24" t="s">
        <v>98</v>
      </c>
      <c r="C24" t="s">
        <v>99</v>
      </c>
      <c r="D24" s="1" t="s">
        <v>19</v>
      </c>
      <c r="E24" s="37">
        <f>'beauceron 2015'!A10</f>
        <v>46</v>
      </c>
      <c r="F24" s="1">
        <v>3</v>
      </c>
      <c r="H24" t="s">
        <v>125</v>
      </c>
    </row>
    <row r="26" spans="1:36" s="44" customFormat="1" x14ac:dyDescent="0.25">
      <c r="A26" s="42"/>
      <c r="B26" s="43" t="s">
        <v>139</v>
      </c>
      <c r="D26" s="42"/>
      <c r="E26" s="42"/>
      <c r="F26" s="42"/>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x14ac:dyDescent="0.25">
      <c r="A27" s="1" t="s">
        <v>114</v>
      </c>
      <c r="B27" t="s">
        <v>115</v>
      </c>
      <c r="C27" t="s">
        <v>116</v>
      </c>
      <c r="D27" s="1" t="s">
        <v>117</v>
      </c>
      <c r="E27" s="1" t="s">
        <v>118</v>
      </c>
      <c r="F27" s="35" t="s">
        <v>119</v>
      </c>
      <c r="H27" t="s">
        <v>120</v>
      </c>
    </row>
    <row r="28" spans="1:36" x14ac:dyDescent="0.25">
      <c r="A28" s="45">
        <v>1</v>
      </c>
      <c r="B28" t="s">
        <v>36</v>
      </c>
      <c r="C28" t="s">
        <v>37</v>
      </c>
      <c r="D28" s="1" t="s">
        <v>18</v>
      </c>
      <c r="E28" s="37">
        <f>'briard 2015'!A4</f>
        <v>52</v>
      </c>
      <c r="F28" s="1">
        <v>3</v>
      </c>
      <c r="H28" t="s">
        <v>126</v>
      </c>
    </row>
    <row r="29" spans="1:36" x14ac:dyDescent="0.25">
      <c r="A29" s="45">
        <v>2</v>
      </c>
      <c r="B29" t="s">
        <v>42</v>
      </c>
      <c r="C29" t="s">
        <v>43</v>
      </c>
      <c r="D29" s="1" t="s">
        <v>19</v>
      </c>
      <c r="E29" s="37">
        <f>'briard 2015'!A5</f>
        <v>49</v>
      </c>
      <c r="F29" s="1">
        <v>3</v>
      </c>
      <c r="H29" t="s">
        <v>126</v>
      </c>
    </row>
    <row r="30" spans="1:36" x14ac:dyDescent="0.25">
      <c r="A30" s="45">
        <v>3</v>
      </c>
      <c r="B30" t="s">
        <v>89</v>
      </c>
      <c r="C30" t="s">
        <v>90</v>
      </c>
      <c r="D30" s="1" t="s">
        <v>18</v>
      </c>
      <c r="E30" s="37">
        <f>'briard 2015'!A6</f>
        <v>25</v>
      </c>
      <c r="F30" s="1">
        <v>2</v>
      </c>
      <c r="H30" t="s">
        <v>126</v>
      </c>
    </row>
    <row r="32" spans="1:36" s="44" customFormat="1" x14ac:dyDescent="0.25">
      <c r="A32" s="42"/>
      <c r="B32" s="43" t="s">
        <v>142</v>
      </c>
      <c r="D32" s="42"/>
      <c r="E32" s="42"/>
      <c r="F32" s="42"/>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row>
    <row r="33" spans="1:36" x14ac:dyDescent="0.25">
      <c r="A33" s="1" t="s">
        <v>114</v>
      </c>
      <c r="B33" t="s">
        <v>115</v>
      </c>
      <c r="C33" t="s">
        <v>116</v>
      </c>
      <c r="D33" s="1" t="s">
        <v>117</v>
      </c>
      <c r="E33" s="1" t="s">
        <v>118</v>
      </c>
      <c r="F33" s="35" t="s">
        <v>119</v>
      </c>
      <c r="H33" t="s">
        <v>120</v>
      </c>
      <c r="J33"/>
      <c r="K33"/>
      <c r="L33"/>
      <c r="M33"/>
      <c r="N33"/>
      <c r="O33"/>
      <c r="P33"/>
      <c r="Q33"/>
      <c r="R33"/>
      <c r="S33"/>
      <c r="T33"/>
      <c r="U33"/>
      <c r="V33"/>
      <c r="W33"/>
      <c r="X33"/>
      <c r="Y33"/>
      <c r="Z33"/>
      <c r="AA33"/>
      <c r="AB33"/>
      <c r="AC33"/>
      <c r="AD33"/>
      <c r="AE33"/>
      <c r="AF33"/>
      <c r="AG33"/>
      <c r="AH33"/>
      <c r="AI33"/>
      <c r="AJ33"/>
    </row>
    <row r="34" spans="1:36" x14ac:dyDescent="0.25">
      <c r="A34" s="45">
        <v>1</v>
      </c>
      <c r="B34" t="s">
        <v>89</v>
      </c>
      <c r="C34" t="s">
        <v>90</v>
      </c>
      <c r="D34" s="1" t="s">
        <v>18</v>
      </c>
      <c r="E34" s="37">
        <f>'briard 2015'!A16</f>
        <v>47</v>
      </c>
      <c r="F34" s="1">
        <v>2</v>
      </c>
      <c r="H34" t="s">
        <v>126</v>
      </c>
      <c r="J34"/>
      <c r="K34"/>
      <c r="L34"/>
      <c r="M34"/>
      <c r="N34"/>
      <c r="O34"/>
      <c r="P34"/>
      <c r="Q34"/>
      <c r="R34"/>
      <c r="S34"/>
      <c r="T34"/>
      <c r="U34"/>
      <c r="V34"/>
      <c r="W34"/>
      <c r="X34"/>
      <c r="Y34"/>
      <c r="Z34"/>
      <c r="AA34"/>
      <c r="AB34"/>
      <c r="AC34"/>
      <c r="AD34"/>
      <c r="AE34"/>
      <c r="AF34"/>
      <c r="AG34"/>
      <c r="AH34"/>
      <c r="AI34"/>
      <c r="AJ34"/>
    </row>
    <row r="36" spans="1:36" s="70" customFormat="1" x14ac:dyDescent="0.25">
      <c r="A36" s="68"/>
      <c r="B36" s="69" t="s">
        <v>143</v>
      </c>
      <c r="D36" s="68"/>
      <c r="E36" s="68"/>
      <c r="F36" s="68"/>
    </row>
    <row r="37" spans="1:36" x14ac:dyDescent="0.25">
      <c r="A37" s="1" t="s">
        <v>114</v>
      </c>
      <c r="B37" t="s">
        <v>115</v>
      </c>
      <c r="C37" t="s">
        <v>116</v>
      </c>
      <c r="D37" s="1" t="s">
        <v>117</v>
      </c>
      <c r="E37" s="1" t="s">
        <v>118</v>
      </c>
      <c r="F37" s="35" t="s">
        <v>119</v>
      </c>
      <c r="H37" t="s">
        <v>120</v>
      </c>
    </row>
    <row r="38" spans="1:36" x14ac:dyDescent="0.25">
      <c r="A38" s="71">
        <v>1</v>
      </c>
      <c r="B38" t="s">
        <v>91</v>
      </c>
      <c r="C38" t="s">
        <v>92</v>
      </c>
      <c r="D38" s="1" t="s">
        <v>18</v>
      </c>
      <c r="E38" s="37">
        <f>'pikardia lk 2015'!A4</f>
        <v>27</v>
      </c>
      <c r="F38" s="1">
        <v>1</v>
      </c>
      <c r="H38" t="s">
        <v>144</v>
      </c>
    </row>
    <row r="40" spans="1:36" ht="30" x14ac:dyDescent="0.25">
      <c r="A40" s="1" t="s">
        <v>127</v>
      </c>
      <c r="B40" s="46" t="s">
        <v>141</v>
      </c>
      <c r="J40"/>
      <c r="K40"/>
      <c r="L40"/>
      <c r="M40"/>
      <c r="N40"/>
      <c r="O40"/>
      <c r="P40"/>
      <c r="Q40"/>
      <c r="R40"/>
      <c r="S40"/>
      <c r="T40"/>
      <c r="U40"/>
      <c r="V40"/>
      <c r="W40"/>
      <c r="X40"/>
      <c r="Y40"/>
      <c r="Z40"/>
      <c r="AA40"/>
      <c r="AB40"/>
      <c r="AC40"/>
      <c r="AD40"/>
      <c r="AE40"/>
      <c r="AF40"/>
      <c r="AG40"/>
      <c r="AH40"/>
      <c r="AI40"/>
      <c r="AJ40"/>
    </row>
    <row r="41" spans="1:36" x14ac:dyDescent="0.25">
      <c r="A41" s="1" t="s">
        <v>128</v>
      </c>
      <c r="B41" t="s">
        <v>115</v>
      </c>
      <c r="C41" t="s">
        <v>116</v>
      </c>
      <c r="D41" s="1" t="s">
        <v>117</v>
      </c>
      <c r="E41" s="1" t="s">
        <v>118</v>
      </c>
      <c r="F41" s="47"/>
      <c r="H41" t="s">
        <v>120</v>
      </c>
      <c r="I41" s="34" t="s">
        <v>129</v>
      </c>
      <c r="J41"/>
      <c r="K41"/>
      <c r="L41"/>
      <c r="M41"/>
      <c r="N41"/>
      <c r="O41"/>
      <c r="P41"/>
      <c r="Q41"/>
      <c r="R41"/>
      <c r="S41"/>
      <c r="T41"/>
      <c r="U41"/>
      <c r="V41"/>
      <c r="W41"/>
      <c r="X41"/>
      <c r="Y41"/>
      <c r="Z41"/>
      <c r="AA41"/>
      <c r="AB41"/>
      <c r="AC41"/>
      <c r="AD41"/>
      <c r="AE41"/>
      <c r="AF41"/>
      <c r="AG41"/>
      <c r="AH41"/>
      <c r="AI41"/>
      <c r="AJ41"/>
    </row>
    <row r="42" spans="1:36" x14ac:dyDescent="0.25">
      <c r="A42" s="48">
        <v>1</v>
      </c>
      <c r="B42" t="str">
        <f>B4</f>
        <v>ECHO DE'CHIEN ASLAN WARRIOR</v>
      </c>
      <c r="C42" t="str">
        <f>C4</f>
        <v>EST-00504/11</v>
      </c>
      <c r="D42" s="1" t="s">
        <v>19</v>
      </c>
      <c r="E42" s="37">
        <f>E4</f>
        <v>347</v>
      </c>
      <c r="F42" s="49"/>
      <c r="H42" t="str">
        <f>H4</f>
        <v>Ursula Mesikäpp ja Marion-Silvia Diener</v>
      </c>
      <c r="I42" s="34" t="s">
        <v>130</v>
      </c>
      <c r="J42"/>
      <c r="K42"/>
      <c r="L42"/>
      <c r="M42"/>
      <c r="N42"/>
      <c r="O42"/>
      <c r="P42"/>
      <c r="Q42"/>
      <c r="R42"/>
      <c r="S42"/>
      <c r="T42"/>
      <c r="U42"/>
      <c r="V42"/>
      <c r="W42"/>
      <c r="X42"/>
      <c r="Y42"/>
      <c r="Z42"/>
      <c r="AA42"/>
      <c r="AB42"/>
      <c r="AC42"/>
      <c r="AD42"/>
      <c r="AE42"/>
      <c r="AF42"/>
      <c r="AG42"/>
      <c r="AH42"/>
      <c r="AI42"/>
      <c r="AJ42"/>
    </row>
    <row r="43" spans="1:36" x14ac:dyDescent="0.25">
      <c r="A43" s="48">
        <v>2</v>
      </c>
      <c r="B43" t="s">
        <v>28</v>
      </c>
      <c r="C43" t="s">
        <v>29</v>
      </c>
      <c r="D43" s="1" t="s">
        <v>19</v>
      </c>
      <c r="E43" s="37">
        <v>84</v>
      </c>
      <c r="H43" t="s">
        <v>123</v>
      </c>
      <c r="I43" s="34" t="s">
        <v>130</v>
      </c>
      <c r="J43"/>
      <c r="K43"/>
      <c r="L43"/>
      <c r="M43"/>
      <c r="N43"/>
      <c r="O43"/>
      <c r="P43"/>
      <c r="Q43"/>
      <c r="R43"/>
      <c r="S43"/>
      <c r="T43"/>
      <c r="U43"/>
      <c r="V43"/>
      <c r="W43"/>
      <c r="X43"/>
      <c r="Y43"/>
      <c r="Z43"/>
      <c r="AA43"/>
      <c r="AB43"/>
      <c r="AC43"/>
      <c r="AD43"/>
      <c r="AE43"/>
      <c r="AF43"/>
      <c r="AG43"/>
      <c r="AH43"/>
      <c r="AI43"/>
      <c r="AJ43"/>
    </row>
    <row r="44" spans="1:36" x14ac:dyDescent="0.25">
      <c r="A44" s="48">
        <v>3</v>
      </c>
      <c r="B44" t="s">
        <v>82</v>
      </c>
      <c r="C44" t="s">
        <v>83</v>
      </c>
      <c r="D44" s="1" t="s">
        <v>19</v>
      </c>
      <c r="E44" s="37">
        <v>77</v>
      </c>
      <c r="F44" s="47"/>
      <c r="H44" t="s">
        <v>134</v>
      </c>
      <c r="I44" s="34" t="s">
        <v>130</v>
      </c>
      <c r="J44"/>
      <c r="K44"/>
      <c r="L44"/>
      <c r="M44"/>
      <c r="N44"/>
      <c r="O44"/>
      <c r="P44"/>
      <c r="Q44"/>
      <c r="R44"/>
      <c r="S44"/>
      <c r="T44"/>
      <c r="U44"/>
      <c r="V44"/>
      <c r="W44"/>
      <c r="X44"/>
      <c r="Y44"/>
      <c r="Z44"/>
      <c r="AA44"/>
      <c r="AB44"/>
      <c r="AC44"/>
      <c r="AD44"/>
      <c r="AE44"/>
      <c r="AF44"/>
      <c r="AG44"/>
      <c r="AH44"/>
      <c r="AI44"/>
      <c r="AJ44"/>
    </row>
    <row r="45" spans="1:36" ht="30" x14ac:dyDescent="0.25">
      <c r="A45" s="48">
        <v>4</v>
      </c>
      <c r="B45" t="s">
        <v>34</v>
      </c>
      <c r="C45" t="s">
        <v>35</v>
      </c>
      <c r="D45" s="1" t="s">
        <v>18</v>
      </c>
      <c r="E45" s="37">
        <v>74</v>
      </c>
      <c r="F45" s="34"/>
      <c r="H45" s="67" t="s">
        <v>135</v>
      </c>
      <c r="I45" s="34" t="s">
        <v>130</v>
      </c>
      <c r="J45"/>
      <c r="K45"/>
      <c r="L45"/>
      <c r="M45"/>
      <c r="N45"/>
      <c r="O45"/>
      <c r="P45"/>
      <c r="Q45"/>
      <c r="R45"/>
      <c r="S45"/>
      <c r="T45"/>
      <c r="U45"/>
      <c r="V45"/>
      <c r="W45"/>
      <c r="X45"/>
      <c r="Y45"/>
      <c r="Z45"/>
      <c r="AA45"/>
      <c r="AB45"/>
      <c r="AC45"/>
      <c r="AD45"/>
      <c r="AE45"/>
      <c r="AF45"/>
      <c r="AG45"/>
      <c r="AH45"/>
      <c r="AI45"/>
      <c r="AJ45"/>
    </row>
    <row r="46" spans="1:36" x14ac:dyDescent="0.25">
      <c r="A46" s="48">
        <v>5</v>
      </c>
      <c r="B46" t="s">
        <v>24</v>
      </c>
      <c r="C46" t="s">
        <v>25</v>
      </c>
      <c r="D46" s="1" t="s">
        <v>18</v>
      </c>
      <c r="E46" s="37">
        <v>59</v>
      </c>
      <c r="F46" s="34"/>
      <c r="H46" t="s">
        <v>125</v>
      </c>
      <c r="I46" s="34" t="s">
        <v>131</v>
      </c>
      <c r="J46"/>
      <c r="K46"/>
      <c r="L46"/>
      <c r="M46"/>
      <c r="N46"/>
      <c r="O46"/>
      <c r="P46"/>
      <c r="Q46"/>
      <c r="R46"/>
      <c r="S46"/>
      <c r="T46"/>
      <c r="U46"/>
      <c r="V46"/>
      <c r="W46"/>
      <c r="X46"/>
      <c r="Y46"/>
      <c r="Z46"/>
      <c r="AA46"/>
      <c r="AB46"/>
      <c r="AC46"/>
      <c r="AD46"/>
      <c r="AE46"/>
      <c r="AF46"/>
      <c r="AG46"/>
      <c r="AH46"/>
      <c r="AI46"/>
      <c r="AJ4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workbookViewId="0">
      <selection activeCell="H5" sqref="H5"/>
    </sheetView>
  </sheetViews>
  <sheetFormatPr defaultRowHeight="15" x14ac:dyDescent="0.25"/>
  <cols>
    <col min="1" max="1" width="8.42578125" style="6" customWidth="1"/>
    <col min="2" max="2" width="27" style="2" customWidth="1"/>
    <col min="3" max="3" width="16" style="1" customWidth="1"/>
    <col min="4" max="4" width="6.28515625" style="1" customWidth="1"/>
    <col min="5" max="21" width="13.28515625" style="10" customWidth="1"/>
  </cols>
  <sheetData>
    <row r="1" spans="1:22" s="5" customFormat="1" ht="60" customHeight="1" x14ac:dyDescent="0.25">
      <c r="A1" s="8"/>
      <c r="B1" s="4"/>
      <c r="C1" s="4"/>
      <c r="D1" s="4"/>
      <c r="E1" s="4" t="s">
        <v>81</v>
      </c>
      <c r="F1" s="4" t="s">
        <v>85</v>
      </c>
      <c r="G1" s="4" t="s">
        <v>88</v>
      </c>
      <c r="H1" s="16" t="s">
        <v>97</v>
      </c>
      <c r="I1" s="4" t="s">
        <v>107</v>
      </c>
      <c r="J1" s="16" t="s">
        <v>112</v>
      </c>
      <c r="K1" s="16" t="s">
        <v>113</v>
      </c>
      <c r="L1" s="16"/>
      <c r="M1" s="16"/>
      <c r="N1" s="4"/>
      <c r="O1" s="4"/>
      <c r="P1" s="4"/>
      <c r="Q1" s="4"/>
      <c r="R1" s="4"/>
      <c r="S1" s="4"/>
      <c r="T1" s="4"/>
      <c r="U1" s="4"/>
    </row>
    <row r="3" spans="1:22" x14ac:dyDescent="0.25">
      <c r="A3" s="6" t="s">
        <v>20</v>
      </c>
      <c r="B3" s="4" t="s">
        <v>16</v>
      </c>
      <c r="C3" s="3" t="s">
        <v>17</v>
      </c>
      <c r="D3" s="3" t="s">
        <v>21</v>
      </c>
    </row>
    <row r="4" spans="1:22" ht="30" x14ac:dyDescent="0.25">
      <c r="A4" s="25">
        <f>V4</f>
        <v>59</v>
      </c>
      <c r="B4" s="27" t="s">
        <v>24</v>
      </c>
      <c r="C4" s="22" t="s">
        <v>25</v>
      </c>
      <c r="D4" s="22" t="s">
        <v>18</v>
      </c>
      <c r="F4" s="10">
        <f>punktitabel!B15+punktitabel!B6</f>
        <v>59</v>
      </c>
      <c r="V4">
        <f>SUM(E4:U4)</f>
        <v>59</v>
      </c>
    </row>
    <row r="5" spans="1:22" x14ac:dyDescent="0.25">
      <c r="A5" s="25">
        <f>V5</f>
        <v>46</v>
      </c>
      <c r="B5" s="27" t="s">
        <v>98</v>
      </c>
      <c r="C5" s="22" t="s">
        <v>99</v>
      </c>
      <c r="D5" s="22" t="s">
        <v>19</v>
      </c>
      <c r="H5" s="10">
        <f>punktitabel!F15</f>
        <v>14</v>
      </c>
      <c r="J5" s="10">
        <f>punktitabel!E15</f>
        <v>16</v>
      </c>
      <c r="K5" s="10">
        <f>punktitabel!E15</f>
        <v>16</v>
      </c>
      <c r="V5">
        <f>SUM(E5:U5)</f>
        <v>46</v>
      </c>
    </row>
    <row r="7" spans="1:22" s="5" customFormat="1" ht="60" customHeight="1" x14ac:dyDescent="0.25">
      <c r="A7" s="8"/>
      <c r="B7" s="11" t="s">
        <v>23</v>
      </c>
      <c r="C7" s="4"/>
      <c r="D7" s="4"/>
      <c r="E7" s="4" t="s">
        <v>81</v>
      </c>
      <c r="F7" s="4" t="s">
        <v>85</v>
      </c>
      <c r="G7" s="4" t="s">
        <v>88</v>
      </c>
      <c r="H7" s="16" t="s">
        <v>97</v>
      </c>
      <c r="I7" s="16" t="str">
        <f>I1</f>
        <v>Balti Võitja 2015. 23.08.2015</v>
      </c>
      <c r="J7" s="16" t="s">
        <v>112</v>
      </c>
      <c r="K7" s="16" t="s">
        <v>113</v>
      </c>
      <c r="L7" s="16"/>
      <c r="M7" s="16"/>
      <c r="N7" s="4"/>
      <c r="O7" s="4"/>
      <c r="P7" s="4"/>
      <c r="Q7" s="4"/>
      <c r="R7" s="4"/>
      <c r="S7" s="4"/>
      <c r="T7" s="4"/>
      <c r="U7" s="4"/>
    </row>
    <row r="9" spans="1:22" x14ac:dyDescent="0.25">
      <c r="A9" s="6" t="s">
        <v>20</v>
      </c>
      <c r="B9" s="4" t="s">
        <v>16</v>
      </c>
      <c r="C9" s="3" t="s">
        <v>17</v>
      </c>
      <c r="D9" s="3" t="s">
        <v>21</v>
      </c>
    </row>
    <row r="10" spans="1:22" x14ac:dyDescent="0.25">
      <c r="A10" s="25">
        <f>V10</f>
        <v>46</v>
      </c>
      <c r="B10" s="27" t="s">
        <v>98</v>
      </c>
      <c r="C10" s="22" t="s">
        <v>99</v>
      </c>
      <c r="D10" s="22" t="s">
        <v>19</v>
      </c>
      <c r="H10" s="10">
        <f>punktitabel!F15</f>
        <v>14</v>
      </c>
      <c r="J10" s="10">
        <f>punktitabel!E15</f>
        <v>16</v>
      </c>
      <c r="K10" s="10">
        <f>punktitabel!E15</f>
        <v>16</v>
      </c>
      <c r="V10">
        <f>SUM(E10:U10)</f>
        <v>46</v>
      </c>
    </row>
    <row r="11" spans="1:22" s="23" customFormat="1" x14ac:dyDescent="0.25">
      <c r="A11" s="9"/>
      <c r="B11" s="17"/>
      <c r="C11" s="18"/>
      <c r="D11" s="18"/>
      <c r="E11" s="10"/>
      <c r="F11" s="10"/>
      <c r="G11" s="10"/>
      <c r="H11" s="10"/>
      <c r="I11" s="10"/>
      <c r="J11" s="10"/>
      <c r="K11" s="10"/>
      <c r="L11" s="10"/>
      <c r="M11" s="10"/>
      <c r="N11" s="10"/>
      <c r="O11" s="10"/>
      <c r="P11" s="10"/>
      <c r="Q11" s="10"/>
      <c r="R11" s="10"/>
      <c r="S11" s="10"/>
      <c r="T11" s="10"/>
      <c r="U11" s="10"/>
    </row>
    <row r="12" spans="1:22" ht="60" x14ac:dyDescent="0.25">
      <c r="B12" s="11" t="s">
        <v>22</v>
      </c>
      <c r="E12" s="4" t="s">
        <v>81</v>
      </c>
      <c r="F12" s="4" t="s">
        <v>85</v>
      </c>
      <c r="G12" s="4" t="s">
        <v>88</v>
      </c>
      <c r="H12" s="16" t="s">
        <v>97</v>
      </c>
      <c r="I12" s="16" t="str">
        <f>I1</f>
        <v>Balti Võitja 2015. 23.08.2015</v>
      </c>
      <c r="J12" s="16" t="s">
        <v>112</v>
      </c>
      <c r="K12" s="16" t="s">
        <v>113</v>
      </c>
      <c r="L12" s="16"/>
      <c r="M12" s="16"/>
      <c r="N12" s="4"/>
      <c r="O12" s="4"/>
      <c r="P12" s="4"/>
      <c r="Q12" s="4"/>
      <c r="R12" s="4"/>
      <c r="S12" s="4"/>
      <c r="T12" s="4"/>
    </row>
    <row r="14" spans="1:22" x14ac:dyDescent="0.25">
      <c r="A14" s="6" t="s">
        <v>20</v>
      </c>
      <c r="B14" s="4" t="s">
        <v>16</v>
      </c>
      <c r="C14" s="3" t="s">
        <v>17</v>
      </c>
      <c r="D14" s="3" t="s">
        <v>21</v>
      </c>
    </row>
  </sheetData>
  <sortState ref="A10:V14">
    <sortCondition descending="1" ref="A10"/>
  </sortState>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opLeftCell="A13" workbookViewId="0">
      <selection activeCell="A4" sqref="A4"/>
    </sheetView>
  </sheetViews>
  <sheetFormatPr defaultRowHeight="15" x14ac:dyDescent="0.25"/>
  <cols>
    <col min="1" max="1" width="8.140625" style="6" customWidth="1"/>
    <col min="2" max="2" width="25.28515625" style="2" customWidth="1"/>
    <col min="3" max="3" width="17.7109375" style="1" customWidth="1"/>
    <col min="4" max="4" width="6.28515625" style="1" customWidth="1"/>
    <col min="5" max="6" width="11.42578125" style="9" customWidth="1"/>
    <col min="7" max="24" width="13.28515625" style="10" customWidth="1"/>
  </cols>
  <sheetData>
    <row r="1" spans="1:25" s="5" customFormat="1" ht="60" customHeight="1" x14ac:dyDescent="0.25">
      <c r="A1" s="8"/>
      <c r="B1" s="4"/>
      <c r="C1" s="4"/>
      <c r="D1" s="4"/>
      <c r="E1" s="8" t="s">
        <v>72</v>
      </c>
      <c r="F1" s="8" t="s">
        <v>73</v>
      </c>
      <c r="G1" s="4" t="s">
        <v>74</v>
      </c>
      <c r="H1" s="4" t="s">
        <v>81</v>
      </c>
      <c r="I1" s="4" t="s">
        <v>84</v>
      </c>
      <c r="J1" s="4" t="s">
        <v>85</v>
      </c>
      <c r="K1" s="4" t="s">
        <v>88</v>
      </c>
      <c r="L1" s="16" t="s">
        <v>97</v>
      </c>
      <c r="M1" s="4" t="s">
        <v>100</v>
      </c>
      <c r="N1" s="4" t="s">
        <v>101</v>
      </c>
      <c r="O1" s="4" t="s">
        <v>107</v>
      </c>
      <c r="P1" s="16"/>
      <c r="Q1" s="16"/>
      <c r="R1" s="16"/>
      <c r="S1" s="16"/>
      <c r="T1" s="4"/>
      <c r="U1" s="4"/>
      <c r="V1" s="4"/>
      <c r="W1" s="4"/>
      <c r="X1" s="4"/>
    </row>
    <row r="3" spans="1:25" s="7" customFormat="1" x14ac:dyDescent="0.25">
      <c r="A3" s="6" t="s">
        <v>20</v>
      </c>
      <c r="B3" s="4" t="s">
        <v>16</v>
      </c>
      <c r="C3" s="3" t="s">
        <v>17</v>
      </c>
      <c r="D3" s="3" t="s">
        <v>21</v>
      </c>
      <c r="E3" s="6"/>
      <c r="F3" s="6"/>
      <c r="G3" s="3"/>
      <c r="H3" s="3"/>
      <c r="I3" s="3"/>
      <c r="J3" s="3"/>
      <c r="K3" s="3"/>
      <c r="L3" s="3"/>
      <c r="M3" s="3"/>
      <c r="N3" s="3"/>
      <c r="O3" s="3"/>
      <c r="P3" s="3"/>
      <c r="Q3" s="3"/>
      <c r="R3" s="3"/>
      <c r="S3" s="3"/>
      <c r="T3" s="3"/>
      <c r="U3" s="3"/>
      <c r="V3" s="3"/>
      <c r="W3" s="3"/>
      <c r="X3" s="3"/>
    </row>
    <row r="4" spans="1:25" ht="30" x14ac:dyDescent="0.25">
      <c r="A4" s="19">
        <f>Y4</f>
        <v>52</v>
      </c>
      <c r="B4" s="27" t="s">
        <v>36</v>
      </c>
      <c r="C4" s="22" t="s">
        <v>37</v>
      </c>
      <c r="D4" s="22" t="s">
        <v>18</v>
      </c>
      <c r="J4" s="10">
        <f>punktitabel!B18</f>
        <v>16</v>
      </c>
      <c r="K4" s="10">
        <f>punktitabel!C16</f>
        <v>18</v>
      </c>
      <c r="O4" s="10">
        <f>punktitabel!C16</f>
        <v>18</v>
      </c>
      <c r="Y4">
        <f>SUM(E4:X4)</f>
        <v>52</v>
      </c>
    </row>
    <row r="5" spans="1:25" x14ac:dyDescent="0.25">
      <c r="A5" s="25">
        <f>Y5</f>
        <v>49</v>
      </c>
      <c r="B5" s="27" t="s">
        <v>42</v>
      </c>
      <c r="C5" s="22" t="s">
        <v>43</v>
      </c>
      <c r="D5" s="22" t="s">
        <v>19</v>
      </c>
      <c r="J5" s="10">
        <f>punktitabel!B16</f>
        <v>25</v>
      </c>
      <c r="K5" s="10">
        <f>punktitabel!C18</f>
        <v>12</v>
      </c>
      <c r="O5" s="10">
        <f>punktitabel!C18</f>
        <v>12</v>
      </c>
      <c r="Y5">
        <f>SUM(E5:X5)</f>
        <v>49</v>
      </c>
    </row>
    <row r="6" spans="1:25" x14ac:dyDescent="0.25">
      <c r="A6" s="19">
        <f>Y6</f>
        <v>25</v>
      </c>
      <c r="B6" s="27" t="s">
        <v>89</v>
      </c>
      <c r="C6" s="22" t="s">
        <v>90</v>
      </c>
      <c r="D6" s="22" t="s">
        <v>18</v>
      </c>
      <c r="J6" s="10">
        <f>punktitabel!B19</f>
        <v>15</v>
      </c>
      <c r="K6" s="10">
        <f>punktitabel!C20</f>
        <v>10</v>
      </c>
      <c r="Y6">
        <f>SUM(E6:X6)</f>
        <v>25</v>
      </c>
    </row>
    <row r="8" spans="1:25" s="5" customFormat="1" ht="60" customHeight="1" x14ac:dyDescent="0.25">
      <c r="A8" s="8"/>
      <c r="B8" s="11" t="s">
        <v>23</v>
      </c>
      <c r="C8" s="4"/>
      <c r="D8" s="4"/>
      <c r="E8" s="8" t="s">
        <v>72</v>
      </c>
      <c r="F8" s="8" t="s">
        <v>73</v>
      </c>
      <c r="G8" s="4" t="s">
        <v>74</v>
      </c>
      <c r="H8" s="4" t="s">
        <v>81</v>
      </c>
      <c r="I8" s="4" t="s">
        <v>84</v>
      </c>
      <c r="J8" s="4" t="s">
        <v>85</v>
      </c>
      <c r="K8" s="4" t="s">
        <v>88</v>
      </c>
      <c r="L8" s="16" t="s">
        <v>97</v>
      </c>
      <c r="M8" s="4" t="s">
        <v>100</v>
      </c>
      <c r="N8" s="4" t="s">
        <v>101</v>
      </c>
      <c r="O8" s="16" t="str">
        <f>O1</f>
        <v>Balti Võitja 2015. 23.08.2015</v>
      </c>
      <c r="P8" s="16"/>
      <c r="Q8" s="16"/>
      <c r="R8" s="16"/>
      <c r="S8" s="16"/>
      <c r="T8" s="4"/>
      <c r="U8" s="4"/>
      <c r="V8" s="4"/>
      <c r="W8" s="4"/>
      <c r="X8" s="4"/>
      <c r="Y8"/>
    </row>
    <row r="10" spans="1:25" s="7" customFormat="1" x14ac:dyDescent="0.25">
      <c r="A10" s="6" t="s">
        <v>20</v>
      </c>
      <c r="B10" s="4" t="s">
        <v>16</v>
      </c>
      <c r="C10" s="3" t="s">
        <v>17</v>
      </c>
      <c r="D10" s="3" t="s">
        <v>21</v>
      </c>
      <c r="E10" s="6"/>
      <c r="F10" s="6"/>
      <c r="G10" s="3"/>
      <c r="H10" s="3"/>
      <c r="I10" s="3"/>
      <c r="J10" s="3"/>
      <c r="K10" s="3"/>
      <c r="L10" s="3"/>
      <c r="M10" s="3"/>
      <c r="N10" s="3"/>
      <c r="O10" s="3"/>
      <c r="P10" s="3"/>
      <c r="Q10" s="3"/>
      <c r="R10" s="3"/>
      <c r="S10" s="3"/>
      <c r="T10" s="3"/>
      <c r="U10" s="3"/>
      <c r="V10" s="3"/>
      <c r="W10" s="3"/>
      <c r="X10" s="3"/>
      <c r="Y10"/>
    </row>
    <row r="11" spans="1:25" s="7" customFormat="1" x14ac:dyDescent="0.25">
      <c r="A11" s="6"/>
      <c r="B11" s="4"/>
      <c r="C11" s="3"/>
      <c r="D11" s="3"/>
      <c r="E11" s="6"/>
      <c r="F11" s="6"/>
      <c r="G11" s="3"/>
      <c r="H11" s="3"/>
      <c r="I11" s="3"/>
      <c r="J11" s="3"/>
      <c r="K11" s="3"/>
      <c r="L11" s="3"/>
      <c r="M11" s="3"/>
      <c r="N11" s="3"/>
      <c r="O11" s="3"/>
      <c r="P11" s="3"/>
      <c r="Q11" s="3"/>
      <c r="R11" s="3"/>
      <c r="S11" s="3"/>
      <c r="T11" s="3"/>
      <c r="U11" s="3"/>
      <c r="V11" s="3"/>
      <c r="W11" s="3"/>
      <c r="X11" s="3"/>
      <c r="Y11"/>
    </row>
    <row r="13" spans="1:25" s="5" customFormat="1" ht="60" customHeight="1" x14ac:dyDescent="0.25">
      <c r="A13" s="8"/>
      <c r="B13" s="12" t="s">
        <v>22</v>
      </c>
      <c r="C13" s="4"/>
      <c r="D13" s="4"/>
      <c r="E13" s="8" t="s">
        <v>72</v>
      </c>
      <c r="F13" s="8" t="s">
        <v>73</v>
      </c>
      <c r="G13" s="4" t="s">
        <v>74</v>
      </c>
      <c r="H13" s="4" t="s">
        <v>81</v>
      </c>
      <c r="I13" s="4" t="s">
        <v>84</v>
      </c>
      <c r="J13" s="4" t="s">
        <v>85</v>
      </c>
      <c r="K13" s="4" t="s">
        <v>88</v>
      </c>
      <c r="L13" s="16" t="s">
        <v>97</v>
      </c>
      <c r="M13" s="4" t="s">
        <v>100</v>
      </c>
      <c r="N13" s="4" t="s">
        <v>101</v>
      </c>
      <c r="O13" s="16" t="str">
        <f>O1</f>
        <v>Balti Võitja 2015. 23.08.2015</v>
      </c>
      <c r="P13" s="16"/>
      <c r="Q13" s="16"/>
      <c r="R13" s="16"/>
      <c r="S13" s="16"/>
      <c r="T13" s="4"/>
      <c r="U13" s="4"/>
      <c r="V13" s="4"/>
      <c r="W13" s="4"/>
      <c r="X13" s="4"/>
      <c r="Y13"/>
    </row>
    <row r="15" spans="1:25" s="7" customFormat="1" x14ac:dyDescent="0.25">
      <c r="A15" s="6" t="s">
        <v>20</v>
      </c>
      <c r="B15" s="4" t="s">
        <v>16</v>
      </c>
      <c r="C15" s="3" t="s">
        <v>17</v>
      </c>
      <c r="D15" s="3" t="s">
        <v>21</v>
      </c>
      <c r="E15" s="6"/>
      <c r="F15" s="6"/>
      <c r="G15" s="3"/>
      <c r="H15" s="3"/>
      <c r="I15" s="3"/>
      <c r="J15" s="3"/>
      <c r="K15" s="3"/>
      <c r="L15" s="3"/>
      <c r="M15" s="3"/>
      <c r="N15" s="3"/>
      <c r="O15" s="3"/>
      <c r="P15" s="3"/>
      <c r="Q15" s="3"/>
      <c r="R15" s="3"/>
      <c r="S15" s="3"/>
      <c r="T15" s="3"/>
      <c r="U15" s="3"/>
      <c r="V15" s="3"/>
      <c r="W15" s="3"/>
      <c r="X15" s="3"/>
      <c r="Y15"/>
    </row>
    <row r="16" spans="1:25" s="7" customFormat="1" x14ac:dyDescent="0.25">
      <c r="A16" s="19">
        <f>Y16</f>
        <v>47</v>
      </c>
      <c r="B16" s="20" t="s">
        <v>89</v>
      </c>
      <c r="C16" s="21" t="s">
        <v>90</v>
      </c>
      <c r="D16" s="21" t="s">
        <v>18</v>
      </c>
      <c r="E16" s="6"/>
      <c r="F16" s="6"/>
      <c r="G16" s="3"/>
      <c r="H16" s="3"/>
      <c r="I16" s="3"/>
      <c r="J16" s="10">
        <f>punktitabel!B15</f>
        <v>27</v>
      </c>
      <c r="K16" s="3">
        <f>punktitabel!C15</f>
        <v>20</v>
      </c>
      <c r="L16" s="3"/>
      <c r="M16" s="3"/>
      <c r="N16" s="3"/>
      <c r="O16" s="3"/>
      <c r="P16" s="3"/>
      <c r="Q16" s="3"/>
      <c r="R16" s="3"/>
      <c r="S16" s="3"/>
      <c r="T16" s="3"/>
      <c r="U16" s="3"/>
      <c r="V16" s="3"/>
      <c r="W16" s="3"/>
      <c r="X16" s="3"/>
      <c r="Y16">
        <f>SUM(E16:X16)</f>
        <v>47</v>
      </c>
    </row>
  </sheetData>
  <sortState ref="A4:Y24">
    <sortCondition descending="1" ref="A4"/>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workbookViewId="0">
      <selection activeCell="Z8" sqref="Z8"/>
    </sheetView>
  </sheetViews>
  <sheetFormatPr defaultRowHeight="15" x14ac:dyDescent="0.25"/>
  <cols>
    <col min="1" max="1" width="8.140625" style="6" customWidth="1"/>
    <col min="2" max="2" width="29.5703125" style="1" customWidth="1"/>
    <col min="3" max="3" width="16" style="1" customWidth="1"/>
    <col min="4" max="4" width="6.28515625" style="1" customWidth="1"/>
    <col min="5" max="5" width="10.7109375" style="6" customWidth="1"/>
    <col min="6" max="6" width="11.42578125" style="6" customWidth="1"/>
    <col min="7" max="30" width="13.28515625" style="1" customWidth="1"/>
  </cols>
  <sheetData>
    <row r="1" spans="1:32" s="5" customFormat="1" ht="60" customHeight="1" x14ac:dyDescent="0.25">
      <c r="A1" s="8"/>
      <c r="B1" s="4"/>
      <c r="C1" s="4"/>
      <c r="D1" s="4"/>
      <c r="E1" s="8" t="s">
        <v>70</v>
      </c>
      <c r="F1" s="8" t="s">
        <v>71</v>
      </c>
      <c r="G1" s="4" t="s">
        <v>75</v>
      </c>
      <c r="H1" s="4" t="s">
        <v>76</v>
      </c>
      <c r="I1" s="4" t="s">
        <v>77</v>
      </c>
      <c r="J1" s="4" t="s">
        <v>81</v>
      </c>
      <c r="K1" s="4" t="s">
        <v>84</v>
      </c>
      <c r="L1" s="4" t="s">
        <v>85</v>
      </c>
      <c r="M1" s="4" t="s">
        <v>87</v>
      </c>
      <c r="N1" s="16" t="s">
        <v>93</v>
      </c>
      <c r="O1" s="16" t="s">
        <v>94</v>
      </c>
      <c r="P1" s="16" t="s">
        <v>95</v>
      </c>
      <c r="Q1" s="4" t="s">
        <v>102</v>
      </c>
      <c r="R1" s="4" t="s">
        <v>103</v>
      </c>
      <c r="S1" s="4" t="s">
        <v>104</v>
      </c>
      <c r="T1" s="4" t="s">
        <v>105</v>
      </c>
      <c r="U1" s="4" t="s">
        <v>106</v>
      </c>
      <c r="V1" s="4" t="s">
        <v>108</v>
      </c>
      <c r="W1" s="4" t="s">
        <v>109</v>
      </c>
      <c r="X1" s="4" t="s">
        <v>110</v>
      </c>
      <c r="Y1" s="4" t="s">
        <v>111</v>
      </c>
      <c r="Z1" s="4"/>
      <c r="AA1" s="4"/>
      <c r="AB1" s="4"/>
      <c r="AC1" s="4"/>
      <c r="AD1" s="4"/>
    </row>
    <row r="3" spans="1:32" s="7" customFormat="1" x14ac:dyDescent="0.25">
      <c r="A3" s="6" t="s">
        <v>20</v>
      </c>
      <c r="B3" s="3" t="s">
        <v>16</v>
      </c>
      <c r="C3" s="3" t="s">
        <v>17</v>
      </c>
      <c r="D3" s="3" t="s">
        <v>21</v>
      </c>
      <c r="E3" s="6"/>
      <c r="F3" s="6"/>
      <c r="G3" s="3"/>
      <c r="H3" s="3"/>
      <c r="I3" s="3"/>
      <c r="J3" s="3"/>
      <c r="K3" s="3"/>
      <c r="L3" s="3"/>
      <c r="M3" s="3"/>
      <c r="N3" s="3"/>
      <c r="O3" s="3"/>
      <c r="P3" s="3"/>
      <c r="Q3" s="3"/>
      <c r="R3" s="3"/>
      <c r="S3" s="3"/>
      <c r="T3" s="3"/>
      <c r="U3" s="3"/>
      <c r="V3" s="3"/>
      <c r="W3" s="3"/>
      <c r="X3" s="3"/>
      <c r="Y3" s="3"/>
      <c r="Z3" s="3"/>
      <c r="AA3" s="3"/>
      <c r="AB3" s="3"/>
      <c r="AC3" s="3"/>
      <c r="AD3" s="3"/>
    </row>
    <row r="4" spans="1:32" s="26" customFormat="1" x14ac:dyDescent="0.25">
      <c r="A4" s="25">
        <f t="shared" ref="A4:A11" si="0">AE4</f>
        <v>347</v>
      </c>
      <c r="B4" s="22" t="s">
        <v>78</v>
      </c>
      <c r="C4" s="22" t="s">
        <v>79</v>
      </c>
      <c r="D4" s="22" t="s">
        <v>19</v>
      </c>
      <c r="E4" s="6"/>
      <c r="F4" s="6"/>
      <c r="G4" s="1"/>
      <c r="H4" s="30">
        <f>punktitabel!E15+punktitabel!E11</f>
        <v>40</v>
      </c>
      <c r="I4" s="30">
        <f>punktitabel!E15+punktitabel!E10+punktitabel!E5</f>
        <v>75</v>
      </c>
      <c r="J4" s="1"/>
      <c r="K4" s="1"/>
      <c r="L4" s="1"/>
      <c r="M4" s="1"/>
      <c r="N4" s="1"/>
      <c r="O4" s="30">
        <f>punktitabel!E15+punktitabel!E12</f>
        <v>39</v>
      </c>
      <c r="P4" s="30">
        <f>punktitabel!E15+punktitabel!E11</f>
        <v>40</v>
      </c>
      <c r="Q4" s="30">
        <f>punktitabel!E15+punktitabel!E10</f>
        <v>41</v>
      </c>
      <c r="R4" s="30">
        <f>punktitabel!E15+punktitabel!E11</f>
        <v>40</v>
      </c>
      <c r="S4" s="30">
        <f>punktitabel!E15+punktitabel!E10+punktitabel!E8</f>
        <v>72</v>
      </c>
      <c r="T4" s="1">
        <f>punktitabel!E15</f>
        <v>16</v>
      </c>
      <c r="U4" s="1">
        <f>punktitabel!C19</f>
        <v>11</v>
      </c>
      <c r="V4" s="1">
        <f>punktitabel!E15</f>
        <v>16</v>
      </c>
      <c r="W4" s="1"/>
      <c r="X4" s="1"/>
      <c r="Y4" s="1"/>
      <c r="Z4" s="1"/>
      <c r="AA4" s="1"/>
      <c r="AB4" s="1"/>
      <c r="AC4" s="1"/>
      <c r="AD4" s="1"/>
      <c r="AE4" s="23">
        <f>SUM(E4:AD4)-V4-U4-T4</f>
        <v>347</v>
      </c>
      <c r="AF4"/>
    </row>
    <row r="5" spans="1:32" s="23" customFormat="1" x14ac:dyDescent="0.25">
      <c r="A5" s="25">
        <f t="shared" si="0"/>
        <v>84</v>
      </c>
      <c r="B5" s="22" t="s">
        <v>28</v>
      </c>
      <c r="C5" s="22" t="s">
        <v>29</v>
      </c>
      <c r="D5" s="22" t="s">
        <v>19</v>
      </c>
      <c r="E5" s="9"/>
      <c r="F5" s="9"/>
      <c r="G5" s="10"/>
      <c r="H5" s="10"/>
      <c r="I5" s="10"/>
      <c r="J5" s="10"/>
      <c r="K5" s="10">
        <f>punktitabel!E15+punktitabel!E12</f>
        <v>39</v>
      </c>
      <c r="L5" s="10">
        <f>punktitabel!B19</f>
        <v>15</v>
      </c>
      <c r="M5" s="10">
        <f>punktitabel!C15</f>
        <v>20</v>
      </c>
      <c r="N5" s="10"/>
      <c r="O5" s="10"/>
      <c r="P5" s="10"/>
      <c r="Q5" s="10"/>
      <c r="R5" s="10"/>
      <c r="S5" s="10"/>
      <c r="T5" s="10"/>
      <c r="U5" s="10">
        <f>punktitabel!C20</f>
        <v>10</v>
      </c>
      <c r="V5" s="10"/>
      <c r="W5" s="10"/>
      <c r="X5" s="10"/>
      <c r="Y5" s="10"/>
      <c r="Z5" s="10"/>
      <c r="AA5" s="10"/>
      <c r="AB5" s="10"/>
      <c r="AC5" s="10"/>
      <c r="AD5" s="10"/>
      <c r="AE5" s="23">
        <f t="shared" ref="AE5:AE11" si="1">SUM(E5:AD5)</f>
        <v>84</v>
      </c>
    </row>
    <row r="6" spans="1:32" s="23" customFormat="1" x14ac:dyDescent="0.25">
      <c r="A6" s="25">
        <f t="shared" si="0"/>
        <v>77</v>
      </c>
      <c r="B6" s="22" t="s">
        <v>82</v>
      </c>
      <c r="C6" s="22" t="s">
        <v>83</v>
      </c>
      <c r="D6" s="22" t="s">
        <v>19</v>
      </c>
      <c r="E6" s="9"/>
      <c r="F6" s="9"/>
      <c r="G6" s="10"/>
      <c r="H6" s="10"/>
      <c r="I6" s="10"/>
      <c r="J6" s="10">
        <f>punktitabel!C15+punktitabel!C12</f>
        <v>49</v>
      </c>
      <c r="K6" s="10"/>
      <c r="L6" s="10"/>
      <c r="M6" s="10"/>
      <c r="N6" s="10">
        <f>punktitabel!F15</f>
        <v>14</v>
      </c>
      <c r="O6" s="10"/>
      <c r="P6" s="10"/>
      <c r="Q6" s="10"/>
      <c r="R6" s="10"/>
      <c r="S6" s="10"/>
      <c r="T6" s="10"/>
      <c r="U6" s="10"/>
      <c r="V6" s="10"/>
      <c r="W6" s="10">
        <f>punktitabel!F15</f>
        <v>14</v>
      </c>
      <c r="X6" s="10"/>
      <c r="Y6" s="10"/>
      <c r="Z6" s="10"/>
      <c r="AA6" s="10"/>
      <c r="AB6" s="10"/>
      <c r="AC6" s="10"/>
      <c r="AD6" s="10"/>
      <c r="AE6" s="23">
        <f t="shared" si="1"/>
        <v>77</v>
      </c>
    </row>
    <row r="7" spans="1:32" s="23" customFormat="1" x14ac:dyDescent="0.25">
      <c r="A7" s="25">
        <f t="shared" si="0"/>
        <v>74</v>
      </c>
      <c r="B7" s="22" t="s">
        <v>34</v>
      </c>
      <c r="C7" s="22" t="s">
        <v>35</v>
      </c>
      <c r="D7" s="22" t="s">
        <v>18</v>
      </c>
      <c r="E7" s="9"/>
      <c r="F7" s="9"/>
      <c r="G7" s="10">
        <f>punktitabel!D15</f>
        <v>18</v>
      </c>
      <c r="H7" s="10"/>
      <c r="I7" s="10"/>
      <c r="J7" s="10"/>
      <c r="K7" s="10"/>
      <c r="L7" s="10"/>
      <c r="M7" s="10"/>
      <c r="N7" s="10"/>
      <c r="O7" s="10"/>
      <c r="P7" s="10"/>
      <c r="Q7" s="10">
        <f>punktitabel!E16</f>
        <v>14</v>
      </c>
      <c r="R7" s="10">
        <f>punktitabel!E16</f>
        <v>14</v>
      </c>
      <c r="S7" s="10">
        <f>punktitabel!E16</f>
        <v>14</v>
      </c>
      <c r="T7" s="10">
        <f>punktitabel!E16</f>
        <v>14</v>
      </c>
      <c r="U7" s="10"/>
      <c r="V7" s="10"/>
      <c r="W7" s="10"/>
      <c r="X7" s="10"/>
      <c r="Y7" s="10"/>
      <c r="Z7" s="10"/>
      <c r="AA7" s="10"/>
      <c r="AB7" s="10"/>
      <c r="AC7" s="10"/>
      <c r="AD7" s="10"/>
      <c r="AE7" s="23">
        <f t="shared" si="1"/>
        <v>74</v>
      </c>
    </row>
    <row r="8" spans="1:32" s="23" customFormat="1" x14ac:dyDescent="0.25">
      <c r="A8" s="25">
        <f t="shared" si="0"/>
        <v>56</v>
      </c>
      <c r="B8" s="22" t="s">
        <v>30</v>
      </c>
      <c r="C8" s="22" t="s">
        <v>31</v>
      </c>
      <c r="D8" s="22" t="s">
        <v>19</v>
      </c>
      <c r="E8" s="9"/>
      <c r="F8" s="9"/>
      <c r="G8" s="10"/>
      <c r="H8" s="10"/>
      <c r="I8" s="10"/>
      <c r="J8" s="10"/>
      <c r="K8" s="10"/>
      <c r="L8" s="10"/>
      <c r="M8" s="10"/>
      <c r="N8" s="10"/>
      <c r="O8" s="10"/>
      <c r="P8" s="10">
        <f>punktitabel!E18</f>
        <v>8</v>
      </c>
      <c r="Q8" s="10"/>
      <c r="R8" s="10"/>
      <c r="S8" s="10"/>
      <c r="T8" s="10"/>
      <c r="U8" s="10">
        <f>punktitabel!C15</f>
        <v>20</v>
      </c>
      <c r="V8" s="10"/>
      <c r="W8" s="10"/>
      <c r="X8" s="10">
        <f>punktitabel!D18</f>
        <v>10</v>
      </c>
      <c r="Y8" s="10">
        <f>punktitabel!D15</f>
        <v>18</v>
      </c>
      <c r="Z8" s="10"/>
      <c r="AA8" s="10"/>
      <c r="AB8" s="10"/>
      <c r="AC8" s="10"/>
      <c r="AD8" s="10"/>
      <c r="AE8" s="23">
        <f t="shared" si="1"/>
        <v>56</v>
      </c>
    </row>
    <row r="9" spans="1:32" s="23" customFormat="1" x14ac:dyDescent="0.25">
      <c r="A9" s="25">
        <f t="shared" si="0"/>
        <v>43</v>
      </c>
      <c r="B9" s="22" t="s">
        <v>32</v>
      </c>
      <c r="C9" s="22" t="s">
        <v>33</v>
      </c>
      <c r="D9" s="22" t="s">
        <v>18</v>
      </c>
      <c r="E9" s="9"/>
      <c r="F9" s="9"/>
      <c r="G9" s="10"/>
      <c r="H9" s="10"/>
      <c r="I9" s="10"/>
      <c r="J9" s="10"/>
      <c r="K9" s="10"/>
      <c r="L9" s="10">
        <f>punktitabel!B16</f>
        <v>25</v>
      </c>
      <c r="M9" s="10">
        <f>punktitabel!C16</f>
        <v>18</v>
      </c>
      <c r="N9" s="10"/>
      <c r="O9" s="10"/>
      <c r="P9" s="10"/>
      <c r="Q9" s="10"/>
      <c r="R9" s="10"/>
      <c r="S9" s="10"/>
      <c r="T9" s="10"/>
      <c r="U9" s="10"/>
      <c r="V9" s="10"/>
      <c r="W9" s="10"/>
      <c r="X9" s="10"/>
      <c r="Y9" s="10"/>
      <c r="Z9" s="10"/>
      <c r="AA9" s="10"/>
      <c r="AB9" s="10"/>
      <c r="AC9" s="10"/>
      <c r="AD9" s="10"/>
      <c r="AE9" s="23">
        <f t="shared" si="1"/>
        <v>43</v>
      </c>
    </row>
    <row r="10" spans="1:32" s="23" customFormat="1" x14ac:dyDescent="0.25">
      <c r="A10" s="25">
        <f t="shared" si="0"/>
        <v>16</v>
      </c>
      <c r="B10" s="22" t="s">
        <v>26</v>
      </c>
      <c r="C10" s="22" t="s">
        <v>27</v>
      </c>
      <c r="D10" s="22" t="s">
        <v>19</v>
      </c>
      <c r="E10" s="9"/>
      <c r="F10" s="9"/>
      <c r="G10" s="10"/>
      <c r="H10" s="10"/>
      <c r="I10" s="10"/>
      <c r="J10" s="10"/>
      <c r="K10" s="10"/>
      <c r="L10" s="10"/>
      <c r="M10" s="10"/>
      <c r="N10" s="10"/>
      <c r="O10" s="10"/>
      <c r="P10" s="10"/>
      <c r="Q10" s="10">
        <f>punktitabel!E18</f>
        <v>8</v>
      </c>
      <c r="R10" s="10">
        <f>punktitabel!E18</f>
        <v>8</v>
      </c>
      <c r="S10" s="10"/>
      <c r="T10" s="10"/>
      <c r="U10" s="10"/>
      <c r="V10" s="10"/>
      <c r="W10" s="10"/>
      <c r="X10" s="10"/>
      <c r="Y10" s="10"/>
      <c r="Z10" s="10"/>
      <c r="AA10" s="10"/>
      <c r="AB10" s="10"/>
      <c r="AC10" s="10"/>
      <c r="AD10" s="10"/>
      <c r="AE10" s="23">
        <f t="shared" si="1"/>
        <v>16</v>
      </c>
    </row>
    <row r="11" spans="1:32" s="23" customFormat="1" x14ac:dyDescent="0.25">
      <c r="A11" s="25">
        <f t="shared" si="0"/>
        <v>12</v>
      </c>
      <c r="B11" s="22" t="s">
        <v>80</v>
      </c>
      <c r="C11" s="22" t="s">
        <v>96</v>
      </c>
      <c r="D11" s="22" t="s">
        <v>19</v>
      </c>
      <c r="E11" s="9"/>
      <c r="F11" s="9"/>
      <c r="G11" s="10"/>
      <c r="H11" s="10"/>
      <c r="I11" s="10"/>
      <c r="J11" s="10">
        <f>punktitabel!C18</f>
        <v>12</v>
      </c>
      <c r="K11" s="10"/>
      <c r="L11" s="10"/>
      <c r="M11" s="10"/>
      <c r="N11" s="10"/>
      <c r="O11" s="10"/>
      <c r="P11" s="10"/>
      <c r="Q11" s="10"/>
      <c r="R11" s="10"/>
      <c r="S11" s="10"/>
      <c r="T11" s="10"/>
      <c r="U11" s="10"/>
      <c r="V11" s="10"/>
      <c r="W11" s="10"/>
      <c r="X11" s="10"/>
      <c r="Y11" s="10"/>
      <c r="Z11" s="10"/>
      <c r="AA11" s="10"/>
      <c r="AB11" s="10"/>
      <c r="AC11" s="10"/>
      <c r="AD11" s="10"/>
      <c r="AE11" s="23">
        <f t="shared" si="1"/>
        <v>12</v>
      </c>
    </row>
    <row r="13" spans="1:32" s="5" customFormat="1" ht="60" customHeight="1" x14ac:dyDescent="0.25">
      <c r="A13" s="8"/>
      <c r="B13" s="11" t="s">
        <v>23</v>
      </c>
      <c r="C13" s="4"/>
      <c r="D13" s="4"/>
      <c r="E13" s="8" t="s">
        <v>70</v>
      </c>
      <c r="F13" s="8" t="s">
        <v>71</v>
      </c>
      <c r="G13" s="4" t="s">
        <v>74</v>
      </c>
      <c r="H13" s="4" t="s">
        <v>76</v>
      </c>
      <c r="I13" s="4" t="s">
        <v>77</v>
      </c>
      <c r="J13" s="4" t="s">
        <v>81</v>
      </c>
      <c r="K13" s="4" t="s">
        <v>84</v>
      </c>
      <c r="L13" s="4" t="s">
        <v>85</v>
      </c>
      <c r="M13" s="4" t="s">
        <v>87</v>
      </c>
      <c r="N13" s="16" t="s">
        <v>93</v>
      </c>
      <c r="O13" s="16" t="s">
        <v>94</v>
      </c>
      <c r="P13" s="16" t="s">
        <v>95</v>
      </c>
      <c r="Q13" s="4" t="s">
        <v>102</v>
      </c>
      <c r="R13" s="4" t="s">
        <v>103</v>
      </c>
      <c r="S13" s="4" t="s">
        <v>104</v>
      </c>
      <c r="T13" s="4" t="str">
        <f>T1</f>
        <v>Võru (Sulbi) 09.08.2015</v>
      </c>
      <c r="U13" s="4" t="str">
        <f t="shared" ref="U13:Y13" si="2">U1</f>
        <v>Balti Võitja 2015. 22.08.2015</v>
      </c>
      <c r="V13" s="4" t="str">
        <f t="shared" si="2"/>
        <v>Luige Rahvuslik 05.09.2015</v>
      </c>
      <c r="W13" s="4" t="str">
        <f t="shared" si="2"/>
        <v>Tallinn FCI 2 ja 9 rühma näitus</v>
      </c>
      <c r="X13" s="4" t="str">
        <f t="shared" si="2"/>
        <v>Tartu Rahvusvaheline 07.11.2015</v>
      </c>
      <c r="Y13" s="4" t="str">
        <f t="shared" si="2"/>
        <v>Tartu Rahvusvaheline 08.11.2015</v>
      </c>
      <c r="Z13" s="4"/>
      <c r="AA13" s="4"/>
      <c r="AB13" s="4"/>
      <c r="AC13" s="4"/>
      <c r="AD13" s="4"/>
    </row>
    <row r="14" spans="1:32" x14ac:dyDescent="0.25">
      <c r="B14" s="2"/>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row>
    <row r="15" spans="1:32" s="7" customFormat="1" x14ac:dyDescent="0.25">
      <c r="A15" s="6" t="s">
        <v>20</v>
      </c>
      <c r="B15" s="4" t="s">
        <v>16</v>
      </c>
      <c r="C15" s="3" t="s">
        <v>17</v>
      </c>
      <c r="D15" s="3" t="s">
        <v>21</v>
      </c>
      <c r="E15" s="6"/>
      <c r="F15" s="6"/>
      <c r="G15" s="6"/>
      <c r="H15" s="6"/>
      <c r="I15" s="3"/>
      <c r="J15" s="3"/>
      <c r="K15" s="3"/>
      <c r="L15" s="3"/>
      <c r="M15" s="3"/>
      <c r="N15" s="3"/>
      <c r="O15" s="3"/>
      <c r="P15" s="3"/>
      <c r="Q15" s="3"/>
      <c r="R15" s="3"/>
      <c r="S15" s="3"/>
      <c r="T15" s="3"/>
      <c r="U15" s="3"/>
      <c r="V15" s="3"/>
      <c r="W15" s="3"/>
      <c r="X15" s="3"/>
      <c r="Y15" s="3"/>
      <c r="Z15" s="3"/>
      <c r="AA15" s="3"/>
      <c r="AB15" s="3"/>
      <c r="AC15" s="3"/>
      <c r="AD15" s="3"/>
      <c r="AE15" s="3"/>
      <c r="AF15" s="3"/>
    </row>
    <row r="16" spans="1:32" x14ac:dyDescent="0.25">
      <c r="A16" s="29">
        <f>AE16</f>
        <v>20</v>
      </c>
      <c r="B16" s="22" t="s">
        <v>80</v>
      </c>
      <c r="C16" s="28" t="s">
        <v>96</v>
      </c>
      <c r="D16" s="1" t="s">
        <v>19</v>
      </c>
      <c r="J16" s="1">
        <f>punktitabel!C15</f>
        <v>20</v>
      </c>
      <c r="AE16" s="23">
        <f>SUM(E16:AD16)</f>
        <v>20</v>
      </c>
    </row>
    <row r="18" spans="1:31" ht="60" x14ac:dyDescent="0.25">
      <c r="A18" s="8"/>
      <c r="B18" s="11" t="s">
        <v>86</v>
      </c>
      <c r="C18" s="4"/>
      <c r="D18" s="4"/>
      <c r="E18" s="8" t="s">
        <v>70</v>
      </c>
      <c r="F18" s="8" t="s">
        <v>71</v>
      </c>
      <c r="G18" s="4" t="s">
        <v>74</v>
      </c>
      <c r="H18" s="4" t="s">
        <v>76</v>
      </c>
      <c r="I18" s="4" t="s">
        <v>77</v>
      </c>
      <c r="J18" s="4" t="s">
        <v>81</v>
      </c>
      <c r="K18" s="4" t="s">
        <v>84</v>
      </c>
      <c r="L18" s="4" t="s">
        <v>85</v>
      </c>
      <c r="M18" s="4" t="s">
        <v>87</v>
      </c>
      <c r="N18" s="16" t="s">
        <v>93</v>
      </c>
      <c r="O18" s="16" t="s">
        <v>94</v>
      </c>
      <c r="P18" s="16" t="s">
        <v>95</v>
      </c>
      <c r="Q18" s="4" t="s">
        <v>102</v>
      </c>
      <c r="R18" s="4" t="s">
        <v>103</v>
      </c>
      <c r="S18" s="4" t="s">
        <v>104</v>
      </c>
      <c r="T18" s="4" t="str">
        <f>T1</f>
        <v>Võru (Sulbi) 09.08.2015</v>
      </c>
      <c r="U18" s="4" t="str">
        <f>U1</f>
        <v>Balti Võitja 2015. 22.08.2015</v>
      </c>
      <c r="V18" s="4" t="str">
        <f>V13</f>
        <v>Luige Rahvuslik 05.09.2015</v>
      </c>
      <c r="W18" s="4" t="str">
        <f>W13</f>
        <v>Tallinn FCI 2 ja 9 rühma näitus</v>
      </c>
      <c r="X18" s="4" t="str">
        <f t="shared" ref="X18:Y18" si="3">X13</f>
        <v>Tartu Rahvusvaheline 07.11.2015</v>
      </c>
      <c r="Y18" s="4" t="str">
        <f t="shared" si="3"/>
        <v>Tartu Rahvusvaheline 08.11.2015</v>
      </c>
      <c r="Z18" s="4"/>
      <c r="AA18" s="4"/>
      <c r="AB18" s="4"/>
      <c r="AC18" s="4"/>
      <c r="AD18" s="4"/>
      <c r="AE18" s="5"/>
    </row>
    <row r="19" spans="1:31" x14ac:dyDescent="0.25">
      <c r="B19" s="2"/>
      <c r="E19" s="9"/>
      <c r="F19" s="9"/>
      <c r="G19" s="9"/>
      <c r="H19" s="9"/>
      <c r="I19" s="10"/>
      <c r="J19" s="10"/>
      <c r="K19" s="10"/>
      <c r="M19" s="10"/>
      <c r="N19" s="10"/>
      <c r="O19" s="10"/>
      <c r="P19" s="10"/>
      <c r="Q19" s="10"/>
      <c r="R19" s="10"/>
      <c r="S19" s="10"/>
      <c r="T19" s="10"/>
      <c r="U19" s="10"/>
      <c r="V19" s="10"/>
      <c r="W19" s="10"/>
      <c r="X19" s="10"/>
      <c r="Y19" s="10"/>
      <c r="Z19" s="10"/>
      <c r="AA19" s="10"/>
      <c r="AB19" s="10"/>
      <c r="AC19" s="10"/>
      <c r="AD19" s="10"/>
      <c r="AE19" s="10"/>
    </row>
    <row r="20" spans="1:31" x14ac:dyDescent="0.25">
      <c r="A20" s="6" t="s">
        <v>20</v>
      </c>
      <c r="B20" s="4" t="s">
        <v>16</v>
      </c>
      <c r="C20" s="3" t="s">
        <v>17</v>
      </c>
      <c r="D20" s="3" t="s">
        <v>21</v>
      </c>
      <c r="G20" s="6"/>
      <c r="H20" s="6"/>
      <c r="I20" s="3"/>
      <c r="J20" s="3"/>
      <c r="K20" s="3"/>
      <c r="L20" s="3"/>
      <c r="M20" s="3"/>
      <c r="N20" s="3"/>
      <c r="O20" s="3"/>
      <c r="P20" s="3"/>
      <c r="Q20" s="3"/>
      <c r="R20" s="3"/>
      <c r="S20" s="3"/>
      <c r="T20" s="3"/>
      <c r="U20" s="3"/>
      <c r="V20" s="3"/>
      <c r="W20" s="3"/>
      <c r="X20" s="3"/>
      <c r="Y20" s="3"/>
      <c r="Z20" s="3"/>
      <c r="AA20" s="3"/>
      <c r="AB20" s="3"/>
      <c r="AC20" s="3"/>
      <c r="AD20" s="3"/>
      <c r="AE20" s="3"/>
    </row>
  </sheetData>
  <sortState ref="A4:AF11">
    <sortCondition descending="1" ref="A4"/>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opLeftCell="A10" workbookViewId="0">
      <selection activeCell="E17" sqref="E17"/>
    </sheetView>
  </sheetViews>
  <sheetFormatPr defaultRowHeight="15" x14ac:dyDescent="0.25"/>
  <cols>
    <col min="1" max="1" width="8.140625" style="6" customWidth="1"/>
    <col min="2" max="2" width="25.28515625" style="1" customWidth="1"/>
    <col min="3" max="3" width="16" style="1" customWidth="1"/>
    <col min="4" max="4" width="6.28515625" style="1" customWidth="1"/>
    <col min="5" max="6" width="13.28515625" style="1" customWidth="1"/>
    <col min="7" max="7" width="12" style="1" customWidth="1"/>
    <col min="8" max="8" width="10.85546875" style="1" customWidth="1"/>
    <col min="9" max="9" width="9.140625" style="1"/>
    <col min="10" max="10" width="10.140625" customWidth="1"/>
    <col min="11" max="13" width="12.85546875" customWidth="1"/>
  </cols>
  <sheetData>
    <row r="1" spans="1:13" s="5" customFormat="1" ht="60" customHeight="1" x14ac:dyDescent="0.25">
      <c r="A1" s="8"/>
      <c r="B1" s="4"/>
      <c r="C1" s="4"/>
      <c r="D1" s="4"/>
      <c r="E1" s="4" t="s">
        <v>81</v>
      </c>
      <c r="F1" s="4" t="s">
        <v>85</v>
      </c>
      <c r="G1" s="4" t="s">
        <v>88</v>
      </c>
      <c r="H1" s="4" t="s">
        <v>107</v>
      </c>
      <c r="I1" s="14"/>
      <c r="J1" s="15"/>
      <c r="K1" s="4"/>
      <c r="L1" s="4"/>
      <c r="M1" s="4"/>
    </row>
    <row r="3" spans="1:13" s="7" customFormat="1" x14ac:dyDescent="0.25">
      <c r="A3" s="6" t="s">
        <v>20</v>
      </c>
      <c r="B3" s="3" t="s">
        <v>16</v>
      </c>
      <c r="C3" s="3" t="s">
        <v>17</v>
      </c>
      <c r="D3" s="3" t="s">
        <v>21</v>
      </c>
      <c r="E3" s="3"/>
      <c r="F3" s="3"/>
      <c r="G3" s="3"/>
      <c r="H3" s="3"/>
      <c r="I3" s="3"/>
    </row>
    <row r="4" spans="1:13" s="23" customFormat="1" x14ac:dyDescent="0.25">
      <c r="A4" s="24"/>
      <c r="B4" s="17"/>
      <c r="C4" s="18"/>
      <c r="D4" s="18"/>
      <c r="E4" s="10"/>
      <c r="F4" s="10"/>
      <c r="G4" s="10"/>
      <c r="H4" s="10"/>
      <c r="I4" s="10"/>
    </row>
    <row r="5" spans="1:13" s="23" customFormat="1" x14ac:dyDescent="0.25">
      <c r="A5" s="24"/>
      <c r="B5" s="17"/>
      <c r="C5" s="18"/>
      <c r="D5" s="18"/>
      <c r="E5" s="10"/>
      <c r="F5" s="10"/>
      <c r="G5" s="10"/>
      <c r="H5" s="10"/>
      <c r="I5" s="10"/>
    </row>
    <row r="6" spans="1:13" s="5" customFormat="1" ht="60" customHeight="1" x14ac:dyDescent="0.25">
      <c r="A6" s="8"/>
      <c r="B6" s="11" t="s">
        <v>23</v>
      </c>
      <c r="C6" s="4"/>
      <c r="D6" s="4"/>
      <c r="E6" s="4" t="s">
        <v>81</v>
      </c>
      <c r="F6" s="4" t="s">
        <v>85</v>
      </c>
      <c r="G6" s="4" t="s">
        <v>88</v>
      </c>
      <c r="H6" s="4" t="str">
        <f>H1</f>
        <v>Balti Võitja 2015. 23.08.2015</v>
      </c>
      <c r="I6" s="14"/>
      <c r="J6" s="15"/>
      <c r="K6" s="4"/>
      <c r="L6" s="4"/>
      <c r="M6" s="4"/>
    </row>
    <row r="7" spans="1:13" s="23" customFormat="1" x14ac:dyDescent="0.25">
      <c r="A7" s="6" t="s">
        <v>20</v>
      </c>
      <c r="B7" s="3" t="s">
        <v>16</v>
      </c>
      <c r="C7" s="3" t="s">
        <v>17</v>
      </c>
      <c r="D7" s="3" t="s">
        <v>21</v>
      </c>
      <c r="E7" s="10"/>
      <c r="F7" s="10"/>
      <c r="G7" s="10"/>
      <c r="H7" s="10"/>
      <c r="I7" s="10"/>
    </row>
    <row r="8" spans="1:13" s="23" customFormat="1" x14ac:dyDescent="0.25">
      <c r="A8" s="24"/>
      <c r="B8" s="17"/>
      <c r="C8" s="18"/>
      <c r="D8" s="18"/>
      <c r="E8" s="10"/>
      <c r="F8" s="10"/>
      <c r="G8" s="10"/>
      <c r="H8" s="10"/>
      <c r="I8" s="10"/>
    </row>
    <row r="9" spans="1:13" s="23" customFormat="1" x14ac:dyDescent="0.25">
      <c r="A9" s="9"/>
      <c r="B9" s="10"/>
      <c r="C9" s="10"/>
      <c r="D9" s="10"/>
      <c r="E9" s="10"/>
      <c r="F9" s="10"/>
      <c r="G9" s="10"/>
      <c r="H9" s="10"/>
      <c r="I9" s="10"/>
    </row>
    <row r="10" spans="1:13" s="5" customFormat="1" ht="60" customHeight="1" x14ac:dyDescent="0.25">
      <c r="A10" s="8"/>
      <c r="B10" s="11" t="s">
        <v>22</v>
      </c>
      <c r="C10" s="4"/>
      <c r="D10" s="4"/>
      <c r="E10" s="4" t="s">
        <v>81</v>
      </c>
      <c r="F10" s="4" t="s">
        <v>85</v>
      </c>
      <c r="G10" s="4" t="s">
        <v>88</v>
      </c>
      <c r="H10" s="4" t="str">
        <f>H1</f>
        <v>Balti Võitja 2015. 23.08.2015</v>
      </c>
      <c r="I10" s="14"/>
      <c r="J10" s="15"/>
      <c r="K10" s="4"/>
      <c r="L10" s="4"/>
      <c r="M10" s="4"/>
    </row>
    <row r="12" spans="1:13" s="7" customFormat="1" x14ac:dyDescent="0.25">
      <c r="A12" s="6" t="s">
        <v>20</v>
      </c>
      <c r="B12" s="3" t="s">
        <v>16</v>
      </c>
      <c r="C12" s="3" t="s">
        <v>17</v>
      </c>
      <c r="D12" s="3" t="s">
        <v>21</v>
      </c>
      <c r="E12" s="3"/>
      <c r="F12" s="3"/>
      <c r="G12" s="3"/>
      <c r="H12" s="3"/>
      <c r="I12" s="3"/>
    </row>
  </sheetData>
  <sortState ref="A4:O13">
    <sortCondition descending="1" ref="A4"/>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F13" sqref="F13"/>
    </sheetView>
  </sheetViews>
  <sheetFormatPr defaultRowHeight="15" x14ac:dyDescent="0.25"/>
  <cols>
    <col min="1" max="1" width="8.140625" style="6" customWidth="1"/>
    <col min="2" max="2" width="25.28515625" style="1" customWidth="1"/>
    <col min="3" max="3" width="16" style="1" customWidth="1"/>
    <col min="4" max="4" width="6.28515625" style="1" customWidth="1"/>
    <col min="5" max="5" width="10.7109375" style="6" customWidth="1"/>
    <col min="6" max="6" width="11.42578125" style="6" customWidth="1"/>
    <col min="7" max="11" width="13.28515625" style="1" customWidth="1"/>
    <col min="12" max="14" width="9.140625" style="1"/>
    <col min="15" max="15" width="10.140625" customWidth="1"/>
    <col min="16" max="18" width="12.85546875" customWidth="1"/>
  </cols>
  <sheetData>
    <row r="1" spans="1:18" s="5" customFormat="1" ht="60" customHeight="1" x14ac:dyDescent="0.25">
      <c r="A1" s="8"/>
      <c r="B1" s="4"/>
      <c r="C1" s="4"/>
      <c r="D1" s="4"/>
      <c r="E1" s="4" t="s">
        <v>81</v>
      </c>
      <c r="F1" s="8"/>
      <c r="G1" s="4"/>
      <c r="H1" s="4"/>
      <c r="I1" s="4"/>
      <c r="J1" s="4"/>
      <c r="K1" s="4"/>
      <c r="L1" s="4"/>
      <c r="M1" s="4"/>
      <c r="N1" s="14"/>
      <c r="O1" s="15"/>
      <c r="P1" s="4"/>
      <c r="Q1" s="4"/>
      <c r="R1" s="4"/>
    </row>
    <row r="3" spans="1:18" s="7" customFormat="1" x14ac:dyDescent="0.25">
      <c r="A3" s="6" t="s">
        <v>20</v>
      </c>
      <c r="B3" s="3" t="s">
        <v>16</v>
      </c>
      <c r="C3" s="3" t="s">
        <v>17</v>
      </c>
      <c r="D3" s="3" t="s">
        <v>21</v>
      </c>
      <c r="E3" s="6"/>
      <c r="F3" s="6"/>
      <c r="G3" s="3"/>
      <c r="H3" s="3"/>
      <c r="I3" s="3"/>
      <c r="J3" s="3"/>
      <c r="K3" s="3"/>
      <c r="L3" s="3"/>
      <c r="M3" s="3"/>
      <c r="N3" s="3"/>
    </row>
    <row r="4" spans="1:18" x14ac:dyDescent="0.25">
      <c r="B4" s="2"/>
    </row>
    <row r="5" spans="1:18" x14ac:dyDescent="0.25">
      <c r="B5" s="13"/>
    </row>
    <row r="6" spans="1:18" x14ac:dyDescent="0.25">
      <c r="B6" s="2"/>
    </row>
    <row r="7" spans="1:18" x14ac:dyDescent="0.25">
      <c r="B7" s="2"/>
    </row>
    <row r="8" spans="1:18" x14ac:dyDescent="0.25">
      <c r="B8" s="2"/>
    </row>
    <row r="10" spans="1:18" s="5" customFormat="1" ht="60" customHeight="1" x14ac:dyDescent="0.25">
      <c r="A10" s="8"/>
      <c r="B10" s="11" t="s">
        <v>22</v>
      </c>
      <c r="C10" s="4"/>
      <c r="D10" s="4"/>
      <c r="E10" s="4" t="s">
        <v>81</v>
      </c>
      <c r="F10" s="8"/>
      <c r="G10" s="4"/>
      <c r="H10" s="4"/>
      <c r="I10" s="4"/>
      <c r="J10" s="4"/>
      <c r="K10" s="4"/>
      <c r="L10" s="4"/>
      <c r="M10" s="4"/>
      <c r="N10" s="14"/>
      <c r="O10" s="15"/>
      <c r="P10" s="4"/>
      <c r="Q10" s="4"/>
      <c r="R10" s="4"/>
    </row>
    <row r="12" spans="1:18" s="7" customFormat="1" x14ac:dyDescent="0.25">
      <c r="A12" s="6" t="s">
        <v>20</v>
      </c>
      <c r="B12" s="3" t="s">
        <v>16</v>
      </c>
      <c r="C12" s="3" t="s">
        <v>17</v>
      </c>
      <c r="D12" s="3" t="s">
        <v>21</v>
      </c>
      <c r="E12" s="6"/>
      <c r="F12" s="6"/>
      <c r="G12" s="3"/>
      <c r="H12" s="3"/>
      <c r="I12" s="3"/>
      <c r="J12" s="3"/>
      <c r="K12" s="3"/>
      <c r="L12" s="3"/>
      <c r="M12" s="3"/>
      <c r="N12" s="3"/>
    </row>
    <row r="13" spans="1:18" x14ac:dyDescent="0.25">
      <c r="B13" s="2"/>
    </row>
    <row r="14" spans="1:18" x14ac:dyDescent="0.25">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B4" sqref="B4:D4"/>
    </sheetView>
  </sheetViews>
  <sheetFormatPr defaultRowHeight="15" x14ac:dyDescent="0.25"/>
  <cols>
    <col min="1" max="1" width="8.140625" style="6" customWidth="1"/>
    <col min="2" max="2" width="25.28515625" style="1" customWidth="1"/>
    <col min="3" max="3" width="16" style="1" customWidth="1"/>
    <col min="4" max="4" width="6.28515625" style="1" customWidth="1"/>
    <col min="5" max="6" width="10.7109375" style="6" customWidth="1"/>
    <col min="7" max="7" width="11.42578125" style="6" customWidth="1"/>
    <col min="8" max="12" width="13.28515625" style="1" customWidth="1"/>
    <col min="13" max="15" width="9.140625" style="1"/>
    <col min="16" max="16" width="10.140625" customWidth="1"/>
    <col min="17" max="19" width="12.85546875" customWidth="1"/>
  </cols>
  <sheetData>
    <row r="1" spans="1:19" s="5" customFormat="1" ht="60" customHeight="1" x14ac:dyDescent="0.25">
      <c r="A1" s="8"/>
      <c r="B1" s="4"/>
      <c r="C1" s="4"/>
      <c r="D1" s="4"/>
      <c r="E1" s="4" t="s">
        <v>85</v>
      </c>
      <c r="F1" s="4" t="s">
        <v>88</v>
      </c>
      <c r="G1" s="8"/>
      <c r="H1" s="4"/>
      <c r="I1" s="4"/>
      <c r="J1" s="4"/>
      <c r="K1" s="4"/>
      <c r="L1" s="4"/>
      <c r="M1" s="4"/>
      <c r="N1" s="4"/>
      <c r="O1" s="14"/>
      <c r="P1" s="15"/>
      <c r="Q1" s="4"/>
      <c r="R1" s="4"/>
      <c r="S1" s="4"/>
    </row>
    <row r="3" spans="1:19" s="7" customFormat="1" x14ac:dyDescent="0.25">
      <c r="A3" s="6" t="s">
        <v>20</v>
      </c>
      <c r="B3" s="3" t="s">
        <v>16</v>
      </c>
      <c r="C3" s="3" t="s">
        <v>17</v>
      </c>
      <c r="D3" s="3" t="s">
        <v>21</v>
      </c>
      <c r="E3" s="6"/>
      <c r="F3" s="6"/>
      <c r="G3" s="6"/>
      <c r="H3" s="3"/>
      <c r="I3" s="3"/>
      <c r="J3" s="3"/>
      <c r="K3" s="3"/>
      <c r="L3" s="3"/>
      <c r="M3" s="3"/>
      <c r="N3" s="3"/>
      <c r="O3" s="3"/>
    </row>
    <row r="4" spans="1:19" ht="30" x14ac:dyDescent="0.25">
      <c r="A4" s="19">
        <f>H4</f>
        <v>27</v>
      </c>
      <c r="B4" s="27" t="s">
        <v>91</v>
      </c>
      <c r="C4" s="22" t="s">
        <v>92</v>
      </c>
      <c r="D4" s="22" t="s">
        <v>18</v>
      </c>
      <c r="E4" s="9">
        <f>punktitabel!B15</f>
        <v>27</v>
      </c>
      <c r="F4" s="9"/>
      <c r="H4" s="1">
        <f>SUM(E4:G4)</f>
        <v>27</v>
      </c>
    </row>
    <row r="5" spans="1:19" x14ac:dyDescent="0.25">
      <c r="B5" s="13"/>
    </row>
    <row r="6" spans="1:19" x14ac:dyDescent="0.25">
      <c r="B6" s="2"/>
    </row>
    <row r="7" spans="1:19" x14ac:dyDescent="0.25">
      <c r="B7" s="2"/>
    </row>
    <row r="8" spans="1:19" x14ac:dyDescent="0.25">
      <c r="B8" s="2"/>
    </row>
    <row r="10" spans="1:19" x14ac:dyDescent="0.25">
      <c r="B10" s="2"/>
    </row>
    <row r="11" spans="1:19" x14ac:dyDescent="0.25">
      <c r="B11" s="2"/>
    </row>
  </sheetData>
  <sortState ref="A4:S5">
    <sortCondition descending="1" ref="A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J16" sqref="J16"/>
    </sheetView>
  </sheetViews>
  <sheetFormatPr defaultRowHeight="15" x14ac:dyDescent="0.25"/>
  <cols>
    <col min="1" max="1" width="24.7109375" customWidth="1"/>
    <col min="2" max="2" width="13.28515625" style="1" customWidth="1"/>
    <col min="3" max="3" width="9.140625" style="1"/>
    <col min="4" max="4" width="11.140625" style="1" customWidth="1"/>
    <col min="5" max="5" width="11" style="1" customWidth="1"/>
    <col min="6" max="6" width="9.140625" style="1"/>
  </cols>
  <sheetData>
    <row r="1" spans="1:6" ht="30" x14ac:dyDescent="0.25">
      <c r="A1" s="5" t="s">
        <v>0</v>
      </c>
    </row>
    <row r="3" spans="1:6" ht="30.75" customHeight="1" x14ac:dyDescent="0.25">
      <c r="B3" s="3" t="s">
        <v>10</v>
      </c>
      <c r="C3" s="3" t="s">
        <v>11</v>
      </c>
      <c r="D3" s="4" t="s">
        <v>12</v>
      </c>
      <c r="E3" s="4" t="s">
        <v>13</v>
      </c>
      <c r="F3" s="3" t="s">
        <v>14</v>
      </c>
    </row>
    <row r="4" spans="1:6" ht="12.75" customHeight="1" x14ac:dyDescent="0.25">
      <c r="D4" s="2"/>
      <c r="E4" s="2"/>
    </row>
    <row r="5" spans="1:6" x14ac:dyDescent="0.25">
      <c r="A5" t="s">
        <v>39</v>
      </c>
      <c r="B5" s="1">
        <v>37</v>
      </c>
      <c r="C5" s="1">
        <v>41</v>
      </c>
      <c r="D5" s="1">
        <v>36</v>
      </c>
      <c r="E5" s="1">
        <v>34</v>
      </c>
      <c r="F5" s="1">
        <v>26</v>
      </c>
    </row>
    <row r="6" spans="1:6" x14ac:dyDescent="0.25">
      <c r="A6" t="s">
        <v>38</v>
      </c>
      <c r="B6" s="1">
        <v>32</v>
      </c>
      <c r="C6" s="1">
        <v>40</v>
      </c>
      <c r="D6" s="1">
        <v>35</v>
      </c>
      <c r="E6" s="1">
        <v>33</v>
      </c>
      <c r="F6" s="1">
        <v>22</v>
      </c>
    </row>
    <row r="7" spans="1:6" x14ac:dyDescent="0.25">
      <c r="A7" t="s">
        <v>40</v>
      </c>
      <c r="B7" s="1">
        <v>30</v>
      </c>
      <c r="C7" s="1">
        <v>39</v>
      </c>
      <c r="D7" s="1">
        <v>34</v>
      </c>
      <c r="E7" s="1">
        <v>32</v>
      </c>
      <c r="F7" s="1">
        <v>21</v>
      </c>
    </row>
    <row r="8" spans="1:6" x14ac:dyDescent="0.25">
      <c r="A8" t="s">
        <v>41</v>
      </c>
      <c r="B8" s="1">
        <v>28</v>
      </c>
      <c r="C8" s="1">
        <v>38</v>
      </c>
      <c r="D8" s="1">
        <v>33</v>
      </c>
      <c r="E8" s="1">
        <v>31</v>
      </c>
      <c r="F8" s="1">
        <v>20</v>
      </c>
    </row>
    <row r="10" spans="1:6" x14ac:dyDescent="0.25">
      <c r="A10" t="s">
        <v>1</v>
      </c>
      <c r="B10" s="1" t="s">
        <v>15</v>
      </c>
      <c r="C10" s="1">
        <v>31</v>
      </c>
      <c r="D10" s="1">
        <v>28</v>
      </c>
      <c r="E10" s="1">
        <v>25</v>
      </c>
      <c r="F10" s="1">
        <v>21</v>
      </c>
    </row>
    <row r="11" spans="1:6" x14ac:dyDescent="0.25">
      <c r="A11" t="s">
        <v>2</v>
      </c>
      <c r="B11" s="1" t="s">
        <v>15</v>
      </c>
      <c r="C11" s="1">
        <v>30</v>
      </c>
      <c r="D11" s="1">
        <v>27</v>
      </c>
      <c r="E11" s="1">
        <v>24</v>
      </c>
      <c r="F11" s="1">
        <v>20</v>
      </c>
    </row>
    <row r="12" spans="1:6" x14ac:dyDescent="0.25">
      <c r="A12" t="s">
        <v>3</v>
      </c>
      <c r="B12" s="1" t="s">
        <v>15</v>
      </c>
      <c r="C12" s="1">
        <v>29</v>
      </c>
      <c r="D12" s="1">
        <v>26</v>
      </c>
      <c r="E12" s="1">
        <v>23</v>
      </c>
      <c r="F12" s="1">
        <v>19</v>
      </c>
    </row>
    <row r="13" spans="1:6" x14ac:dyDescent="0.25">
      <c r="A13" t="s">
        <v>4</v>
      </c>
      <c r="B13" s="1" t="s">
        <v>15</v>
      </c>
      <c r="C13" s="1">
        <v>28</v>
      </c>
      <c r="D13" s="1">
        <v>25</v>
      </c>
      <c r="E13" s="1">
        <v>22</v>
      </c>
      <c r="F13" s="1">
        <v>18</v>
      </c>
    </row>
    <row r="15" spans="1:6" x14ac:dyDescent="0.25">
      <c r="A15" t="s">
        <v>5</v>
      </c>
      <c r="B15" s="1">
        <v>27</v>
      </c>
      <c r="C15" s="1">
        <v>20</v>
      </c>
      <c r="D15" s="1">
        <v>18</v>
      </c>
      <c r="E15" s="1">
        <v>16</v>
      </c>
      <c r="F15" s="1">
        <v>14</v>
      </c>
    </row>
    <row r="16" spans="1:6" x14ac:dyDescent="0.25">
      <c r="A16" t="s">
        <v>6</v>
      </c>
      <c r="B16" s="1">
        <v>25</v>
      </c>
      <c r="C16" s="1">
        <v>18</v>
      </c>
      <c r="D16" s="1">
        <v>16</v>
      </c>
      <c r="E16" s="1">
        <v>14</v>
      </c>
      <c r="F16" s="1">
        <v>12</v>
      </c>
    </row>
    <row r="18" spans="1:6" x14ac:dyDescent="0.25">
      <c r="A18" t="s">
        <v>7</v>
      </c>
      <c r="B18" s="1">
        <v>16</v>
      </c>
      <c r="C18" s="1">
        <v>12</v>
      </c>
      <c r="D18" s="1">
        <v>10</v>
      </c>
      <c r="E18" s="1">
        <v>8</v>
      </c>
      <c r="F18" s="1">
        <v>6</v>
      </c>
    </row>
    <row r="19" spans="1:6" x14ac:dyDescent="0.25">
      <c r="A19" t="s">
        <v>8</v>
      </c>
      <c r="B19" s="1">
        <v>15</v>
      </c>
      <c r="C19" s="1">
        <v>11</v>
      </c>
      <c r="D19" s="1">
        <v>9</v>
      </c>
      <c r="E19" s="1">
        <v>7</v>
      </c>
      <c r="F19" s="1">
        <v>5</v>
      </c>
    </row>
    <row r="20" spans="1:6" x14ac:dyDescent="0.25">
      <c r="A20" t="s">
        <v>9</v>
      </c>
      <c r="B20" s="1">
        <v>14</v>
      </c>
      <c r="C20" s="1">
        <v>10</v>
      </c>
      <c r="D20" s="1">
        <v>8</v>
      </c>
      <c r="E20" s="1">
        <v>6</v>
      </c>
      <c r="F20" s="1">
        <v>4</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opLeftCell="A7" workbookViewId="0">
      <selection activeCell="I15" sqref="I15"/>
    </sheetView>
  </sheetViews>
  <sheetFormatPr defaultRowHeight="15" x14ac:dyDescent="0.25"/>
  <sheetData>
    <row r="1" spans="1:1" x14ac:dyDescent="0.25">
      <c r="A1" t="s">
        <v>44</v>
      </c>
    </row>
    <row r="2" spans="1:1" x14ac:dyDescent="0.25">
      <c r="A2" t="s">
        <v>45</v>
      </c>
    </row>
    <row r="3" spans="1:1" x14ac:dyDescent="0.25">
      <c r="A3" t="s">
        <v>50</v>
      </c>
    </row>
    <row r="4" spans="1:1" x14ac:dyDescent="0.25">
      <c r="A4" t="s">
        <v>46</v>
      </c>
    </row>
    <row r="5" spans="1:1" x14ac:dyDescent="0.25">
      <c r="A5" t="s">
        <v>47</v>
      </c>
    </row>
    <row r="6" spans="1:1" x14ac:dyDescent="0.25">
      <c r="A6" t="s">
        <v>69</v>
      </c>
    </row>
    <row r="7" spans="1:1" x14ac:dyDescent="0.25">
      <c r="A7" t="s">
        <v>51</v>
      </c>
    </row>
    <row r="8" spans="1:1" x14ac:dyDescent="0.25">
      <c r="A8" t="s">
        <v>52</v>
      </c>
    </row>
    <row r="9" spans="1:1" x14ac:dyDescent="0.25">
      <c r="A9" t="s">
        <v>53</v>
      </c>
    </row>
    <row r="10" spans="1:1" x14ac:dyDescent="0.25">
      <c r="A10" t="s">
        <v>61</v>
      </c>
    </row>
    <row r="11" spans="1:1" x14ac:dyDescent="0.25">
      <c r="A11" t="s">
        <v>68</v>
      </c>
    </row>
    <row r="12" spans="1:1" x14ac:dyDescent="0.25">
      <c r="A12" t="s">
        <v>62</v>
      </c>
    </row>
    <row r="13" spans="1:1" x14ac:dyDescent="0.25">
      <c r="A13" t="s">
        <v>63</v>
      </c>
    </row>
    <row r="14" spans="1:1" x14ac:dyDescent="0.25">
      <c r="A14" t="s">
        <v>67</v>
      </c>
    </row>
    <row r="16" spans="1:1" x14ac:dyDescent="0.25">
      <c r="A16" t="s">
        <v>48</v>
      </c>
    </row>
    <row r="17" spans="1:1" x14ac:dyDescent="0.25">
      <c r="A17" t="s">
        <v>49</v>
      </c>
    </row>
    <row r="18" spans="1:1" x14ac:dyDescent="0.25">
      <c r="A18" t="s">
        <v>64</v>
      </c>
    </row>
    <row r="19" spans="1:1" x14ac:dyDescent="0.25">
      <c r="A19" t="s">
        <v>65</v>
      </c>
    </row>
    <row r="20" spans="1:1" x14ac:dyDescent="0.25">
      <c r="A20" t="s">
        <v>66</v>
      </c>
    </row>
    <row r="22" spans="1:1" x14ac:dyDescent="0.25">
      <c r="A22" t="s">
        <v>54</v>
      </c>
    </row>
    <row r="23" spans="1:1" x14ac:dyDescent="0.25">
      <c r="A23" t="s">
        <v>55</v>
      </c>
    </row>
    <row r="24" spans="1:1" x14ac:dyDescent="0.25">
      <c r="A24" t="s">
        <v>60</v>
      </c>
    </row>
    <row r="25" spans="1:1" x14ac:dyDescent="0.25">
      <c r="A25" t="s">
        <v>56</v>
      </c>
    </row>
    <row r="26" spans="1:1" x14ac:dyDescent="0.25">
      <c r="A26" t="s">
        <v>59</v>
      </c>
    </row>
    <row r="27" spans="1:1" x14ac:dyDescent="0.25">
      <c r="A27" t="s">
        <v>57</v>
      </c>
    </row>
    <row r="28" spans="1:1" x14ac:dyDescent="0.25">
      <c r="A28" t="s">
        <v>58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9</vt:i4>
      </vt:variant>
      <vt:variant>
        <vt:lpstr>Nimega vahemikud</vt:lpstr>
      </vt:variant>
      <vt:variant>
        <vt:i4>7</vt:i4>
      </vt:variant>
    </vt:vector>
  </HeadingPairs>
  <TitlesOfParts>
    <vt:vector size="16" baseType="lpstr">
      <vt:lpstr>AASTA KOER 2015</vt:lpstr>
      <vt:lpstr>beauceron 2015</vt:lpstr>
      <vt:lpstr>briard 2015</vt:lpstr>
      <vt:lpstr>pürenee mk 2015</vt:lpstr>
      <vt:lpstr>pürenee lk pk 2015</vt:lpstr>
      <vt:lpstr>pürenee lk sk 2015</vt:lpstr>
      <vt:lpstr>pikardia lk 2015</vt:lpstr>
      <vt:lpstr>punktitabel</vt:lpstr>
      <vt:lpstr>Konkurss Aasta Koer statuut</vt:lpstr>
      <vt:lpstr>Narva_rahvuslik_25.01.2014</vt:lpstr>
      <vt:lpstr>Narva_Rahvuslik_26.01.2014</vt:lpstr>
      <vt:lpstr>Rakvere_rahvuslik_29.03.2014</vt:lpstr>
      <vt:lpstr>Rakvere_Rahvuslik_30.03.2014</vt:lpstr>
      <vt:lpstr>Tallinn_Rahvuslik_01.03.2014</vt:lpstr>
      <vt:lpstr>Tallinn_Rahvuslik_02.03.2014</vt:lpstr>
      <vt:lpstr>Tallinn_Winter_Cup_2014._08.02.2014</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dc:creator>
  <cp:lastModifiedBy>Marion-Silvia Diener</cp:lastModifiedBy>
  <cp:lastPrinted>2014-12-19T10:09:06Z</cp:lastPrinted>
  <dcterms:created xsi:type="dcterms:W3CDTF">2014-02-09T19:49:09Z</dcterms:created>
  <dcterms:modified xsi:type="dcterms:W3CDTF">2016-01-11T21:36:11Z</dcterms:modified>
</cp:coreProperties>
</file>